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Dokumenty\00 Rozpracovane NEW\Veveří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1 02 Pol" sheetId="13" r:id="rId5"/>
    <sheet name="1 02 P1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5">'1 02 P1'!$1:$7</definedName>
    <definedName name="_xlnm.Print_Titles" localSheetId="4">'1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Pol'!$A$1:$X$789</definedName>
    <definedName name="_xlnm.Print_Area" localSheetId="5">'1 02 P1'!$A$1:$X$123</definedName>
    <definedName name="_xlnm.Print_Area" localSheetId="4">'1 02 Pol'!$A$1:$X$62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13" i="14"/>
  <c r="G9" i="14"/>
  <c r="M9" i="14" s="1"/>
  <c r="I9" i="14"/>
  <c r="I8" i="14" s="1"/>
  <c r="K9" i="14"/>
  <c r="K8" i="14" s="1"/>
  <c r="O9" i="14"/>
  <c r="O8" i="14" s="1"/>
  <c r="Q9" i="14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Q8" i="14" s="1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5" i="14"/>
  <c r="M45" i="14" s="1"/>
  <c r="I45" i="14"/>
  <c r="I44" i="14" s="1"/>
  <c r="K45" i="14"/>
  <c r="K44" i="14" s="1"/>
  <c r="O45" i="14"/>
  <c r="Q45" i="14"/>
  <c r="Q44" i="14" s="1"/>
  <c r="V45" i="14"/>
  <c r="V44" i="14" s="1"/>
  <c r="G46" i="14"/>
  <c r="I46" i="14"/>
  <c r="K46" i="14"/>
  <c r="M46" i="14"/>
  <c r="O46" i="14"/>
  <c r="O44" i="14" s="1"/>
  <c r="Q46" i="14"/>
  <c r="V46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G44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M69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G72" i="14"/>
  <c r="I72" i="14"/>
  <c r="K72" i="14"/>
  <c r="M72" i="14"/>
  <c r="O72" i="14"/>
  <c r="Q72" i="14"/>
  <c r="V72" i="14"/>
  <c r="G73" i="14"/>
  <c r="I73" i="14"/>
  <c r="K73" i="14"/>
  <c r="M73" i="14"/>
  <c r="O73" i="14"/>
  <c r="Q73" i="14"/>
  <c r="V73" i="14"/>
  <c r="G74" i="14"/>
  <c r="M74" i="14" s="1"/>
  <c r="I74" i="14"/>
  <c r="K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I78" i="14"/>
  <c r="K78" i="14"/>
  <c r="M78" i="14"/>
  <c r="O78" i="14"/>
  <c r="Q78" i="14"/>
  <c r="V78" i="14"/>
  <c r="G79" i="14"/>
  <c r="I79" i="14"/>
  <c r="K79" i="14"/>
  <c r="M79" i="14"/>
  <c r="O79" i="14"/>
  <c r="Q79" i="14"/>
  <c r="V79" i="14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G85" i="14"/>
  <c r="M85" i="14" s="1"/>
  <c r="M84" i="14" s="1"/>
  <c r="I85" i="14"/>
  <c r="I84" i="14" s="1"/>
  <c r="K85" i="14"/>
  <c r="K84" i="14" s="1"/>
  <c r="O85" i="14"/>
  <c r="Q85" i="14"/>
  <c r="Q84" i="14" s="1"/>
  <c r="V85" i="14"/>
  <c r="V84" i="14" s="1"/>
  <c r="G86" i="14"/>
  <c r="I86" i="14"/>
  <c r="K86" i="14"/>
  <c r="M86" i="14"/>
  <c r="O86" i="14"/>
  <c r="O84" i="14" s="1"/>
  <c r="Q86" i="14"/>
  <c r="V86" i="14"/>
  <c r="G87" i="14"/>
  <c r="I87" i="14"/>
  <c r="K87" i="14"/>
  <c r="M87" i="14"/>
  <c r="O87" i="14"/>
  <c r="Q87" i="14"/>
  <c r="V87" i="14"/>
  <c r="G88" i="14"/>
  <c r="I88" i="14"/>
  <c r="K88" i="14"/>
  <c r="M88" i="14"/>
  <c r="O88" i="14"/>
  <c r="Q88" i="14"/>
  <c r="V88" i="14"/>
  <c r="G89" i="14"/>
  <c r="I89" i="14"/>
  <c r="K89" i="14"/>
  <c r="M89" i="14"/>
  <c r="O89" i="14"/>
  <c r="Q89" i="14"/>
  <c r="V89" i="14"/>
  <c r="G91" i="14"/>
  <c r="M91" i="14" s="1"/>
  <c r="I91" i="14"/>
  <c r="I90" i="14" s="1"/>
  <c r="K91" i="14"/>
  <c r="O91" i="14"/>
  <c r="O90" i="14" s="1"/>
  <c r="Q91" i="14"/>
  <c r="V91" i="14"/>
  <c r="G92" i="14"/>
  <c r="G90" i="14" s="1"/>
  <c r="I92" i="14"/>
  <c r="K92" i="14"/>
  <c r="K90" i="14" s="1"/>
  <c r="O92" i="14"/>
  <c r="Q92" i="14"/>
  <c r="V92" i="14"/>
  <c r="G93" i="14"/>
  <c r="I93" i="14"/>
  <c r="K93" i="14"/>
  <c r="M93" i="14"/>
  <c r="O93" i="14"/>
  <c r="Q93" i="14"/>
  <c r="V93" i="14"/>
  <c r="G94" i="14"/>
  <c r="I94" i="14"/>
  <c r="K94" i="14"/>
  <c r="M94" i="14"/>
  <c r="O94" i="14"/>
  <c r="Q94" i="14"/>
  <c r="V94" i="14"/>
  <c r="G95" i="14"/>
  <c r="I95" i="14"/>
  <c r="K95" i="14"/>
  <c r="M95" i="14"/>
  <c r="O95" i="14"/>
  <c r="Q95" i="14"/>
  <c r="Q90" i="14" s="1"/>
  <c r="V95" i="14"/>
  <c r="G96" i="14"/>
  <c r="I96" i="14"/>
  <c r="K96" i="14"/>
  <c r="M96" i="14"/>
  <c r="O96" i="14"/>
  <c r="Q96" i="14"/>
  <c r="V96" i="14"/>
  <c r="G97" i="14"/>
  <c r="M97" i="14" s="1"/>
  <c r="I97" i="14"/>
  <c r="K97" i="14"/>
  <c r="O97" i="14"/>
  <c r="Q97" i="14"/>
  <c r="V97" i="14"/>
  <c r="G98" i="14"/>
  <c r="M98" i="14" s="1"/>
  <c r="I98" i="14"/>
  <c r="K98" i="14"/>
  <c r="O98" i="14"/>
  <c r="Q98" i="14"/>
  <c r="V98" i="14"/>
  <c r="V90" i="14" s="1"/>
  <c r="G99" i="14"/>
  <c r="M99" i="14" s="1"/>
  <c r="I99" i="14"/>
  <c r="K99" i="14"/>
  <c r="O99" i="14"/>
  <c r="Q99" i="14"/>
  <c r="V99" i="14"/>
  <c r="G100" i="14"/>
  <c r="M100" i="14" s="1"/>
  <c r="I100" i="14"/>
  <c r="K100" i="14"/>
  <c r="O100" i="14"/>
  <c r="Q100" i="14"/>
  <c r="V100" i="14"/>
  <c r="G101" i="14"/>
  <c r="I101" i="14"/>
  <c r="K101" i="14"/>
  <c r="M101" i="14"/>
  <c r="O101" i="14"/>
  <c r="Q101" i="14"/>
  <c r="V101" i="14"/>
  <c r="K102" i="14"/>
  <c r="G103" i="14"/>
  <c r="I103" i="14"/>
  <c r="K103" i="14"/>
  <c r="M103" i="14"/>
  <c r="O103" i="14"/>
  <c r="Q103" i="14"/>
  <c r="Q102" i="14" s="1"/>
  <c r="V103" i="14"/>
  <c r="G104" i="14"/>
  <c r="I104" i="14"/>
  <c r="K104" i="14"/>
  <c r="M104" i="14"/>
  <c r="O104" i="14"/>
  <c r="O102" i="14" s="1"/>
  <c r="Q104" i="14"/>
  <c r="V104" i="14"/>
  <c r="V102" i="14" s="1"/>
  <c r="G105" i="14"/>
  <c r="I105" i="14"/>
  <c r="K105" i="14"/>
  <c r="M105" i="14"/>
  <c r="O105" i="14"/>
  <c r="Q105" i="14"/>
  <c r="V105" i="14"/>
  <c r="G106" i="14"/>
  <c r="M106" i="14" s="1"/>
  <c r="I106" i="14"/>
  <c r="K106" i="14"/>
  <c r="O106" i="14"/>
  <c r="Q106" i="14"/>
  <c r="V106" i="14"/>
  <c r="G107" i="14"/>
  <c r="M107" i="14" s="1"/>
  <c r="I107" i="14"/>
  <c r="I102" i="14" s="1"/>
  <c r="K107" i="14"/>
  <c r="O107" i="14"/>
  <c r="Q107" i="14"/>
  <c r="V107" i="14"/>
  <c r="G108" i="14"/>
  <c r="K108" i="14"/>
  <c r="O108" i="14"/>
  <c r="V108" i="14"/>
  <c r="G109" i="14"/>
  <c r="I109" i="14"/>
  <c r="I108" i="14" s="1"/>
  <c r="K109" i="14"/>
  <c r="M109" i="14"/>
  <c r="M108" i="14" s="1"/>
  <c r="O109" i="14"/>
  <c r="Q109" i="14"/>
  <c r="Q108" i="14" s="1"/>
  <c r="V109" i="14"/>
  <c r="G110" i="14"/>
  <c r="I110" i="14"/>
  <c r="K110" i="14"/>
  <c r="O110" i="14"/>
  <c r="V110" i="14"/>
  <c r="G111" i="14"/>
  <c r="I111" i="14"/>
  <c r="K111" i="14"/>
  <c r="M111" i="14"/>
  <c r="M110" i="14" s="1"/>
  <c r="O111" i="14"/>
  <c r="Q111" i="14"/>
  <c r="Q110" i="14" s="1"/>
  <c r="V111" i="14"/>
  <c r="AF113" i="14"/>
  <c r="G52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I22" i="13"/>
  <c r="G23" i="13"/>
  <c r="I23" i="13"/>
  <c r="K23" i="13"/>
  <c r="K22" i="13" s="1"/>
  <c r="M23" i="13"/>
  <c r="M22" i="13" s="1"/>
  <c r="O23" i="13"/>
  <c r="O22" i="13" s="1"/>
  <c r="Q23" i="13"/>
  <c r="Q22" i="13" s="1"/>
  <c r="V23" i="13"/>
  <c r="G24" i="13"/>
  <c r="G22" i="13" s="1"/>
  <c r="I24" i="13"/>
  <c r="K24" i="13"/>
  <c r="M24" i="13"/>
  <c r="O24" i="13"/>
  <c r="Q24" i="13"/>
  <c r="V24" i="13"/>
  <c r="V22" i="13" s="1"/>
  <c r="G25" i="13"/>
  <c r="I25" i="13"/>
  <c r="K25" i="13"/>
  <c r="M25" i="13"/>
  <c r="O25" i="13"/>
  <c r="Q25" i="13"/>
  <c r="V25" i="13"/>
  <c r="G26" i="13"/>
  <c r="Q26" i="13"/>
  <c r="G27" i="13"/>
  <c r="M27" i="13" s="1"/>
  <c r="I27" i="13"/>
  <c r="I26" i="13" s="1"/>
  <c r="K27" i="13"/>
  <c r="O27" i="13"/>
  <c r="Q27" i="13"/>
  <c r="V27" i="13"/>
  <c r="V26" i="13" s="1"/>
  <c r="G28" i="13"/>
  <c r="M28" i="13" s="1"/>
  <c r="I28" i="13"/>
  <c r="K28" i="13"/>
  <c r="K26" i="13" s="1"/>
  <c r="O28" i="13"/>
  <c r="O26" i="13" s="1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Q31" i="13"/>
  <c r="G32" i="13"/>
  <c r="G31" i="13" s="1"/>
  <c r="I32" i="13"/>
  <c r="I31" i="13" s="1"/>
  <c r="K32" i="13"/>
  <c r="M32" i="13"/>
  <c r="M31" i="13" s="1"/>
  <c r="O32" i="13"/>
  <c r="O31" i="13" s="1"/>
  <c r="Q32" i="13"/>
  <c r="V32" i="13"/>
  <c r="V31" i="13" s="1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K31" i="13" s="1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Q39" i="13"/>
  <c r="G40" i="13"/>
  <c r="G39" i="13" s="1"/>
  <c r="I40" i="13"/>
  <c r="I39" i="13" s="1"/>
  <c r="K40" i="13"/>
  <c r="M40" i="13"/>
  <c r="O40" i="13"/>
  <c r="O39" i="13" s="1"/>
  <c r="Q40" i="13"/>
  <c r="V40" i="13"/>
  <c r="V39" i="13" s="1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K39" i="13" s="1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AF52" i="13"/>
  <c r="G779" i="12"/>
  <c r="BA775" i="12"/>
  <c r="BA213" i="12"/>
  <c r="Q8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5" i="12"/>
  <c r="I15" i="12"/>
  <c r="K15" i="12"/>
  <c r="M15" i="12"/>
  <c r="O15" i="12"/>
  <c r="Q15" i="12"/>
  <c r="V15" i="12"/>
  <c r="G19" i="12"/>
  <c r="AE779" i="12" s="1"/>
  <c r="I19" i="12"/>
  <c r="K19" i="12"/>
  <c r="O19" i="12"/>
  <c r="Q19" i="12"/>
  <c r="V19" i="12"/>
  <c r="G67" i="12"/>
  <c r="I67" i="12"/>
  <c r="K67" i="12"/>
  <c r="M67" i="12"/>
  <c r="O67" i="12"/>
  <c r="Q67" i="12"/>
  <c r="V67" i="12"/>
  <c r="G81" i="12"/>
  <c r="M81" i="12" s="1"/>
  <c r="I81" i="12"/>
  <c r="K81" i="12"/>
  <c r="O81" i="12"/>
  <c r="Q81" i="12"/>
  <c r="V81" i="12"/>
  <c r="G86" i="12"/>
  <c r="Q86" i="12"/>
  <c r="G87" i="12"/>
  <c r="M87" i="12" s="1"/>
  <c r="M86" i="12" s="1"/>
  <c r="I87" i="12"/>
  <c r="I86" i="12" s="1"/>
  <c r="K87" i="12"/>
  <c r="K86" i="12" s="1"/>
  <c r="O87" i="12"/>
  <c r="O86" i="12" s="1"/>
  <c r="Q87" i="12"/>
  <c r="V87" i="12"/>
  <c r="V86" i="12" s="1"/>
  <c r="K90" i="12"/>
  <c r="Q90" i="12"/>
  <c r="G91" i="12"/>
  <c r="G90" i="12" s="1"/>
  <c r="I91" i="12"/>
  <c r="I90" i="12" s="1"/>
  <c r="K91" i="12"/>
  <c r="M91" i="12"/>
  <c r="M90" i="12" s="1"/>
  <c r="O91" i="12"/>
  <c r="O90" i="12" s="1"/>
  <c r="Q91" i="12"/>
  <c r="V91" i="12"/>
  <c r="V90" i="12" s="1"/>
  <c r="G94" i="12"/>
  <c r="I94" i="12"/>
  <c r="K94" i="12"/>
  <c r="M94" i="12"/>
  <c r="O94" i="12"/>
  <c r="Q94" i="12"/>
  <c r="V94" i="12"/>
  <c r="G100" i="12"/>
  <c r="M100" i="12" s="1"/>
  <c r="I100" i="12"/>
  <c r="K100" i="12"/>
  <c r="O100" i="12"/>
  <c r="Q100" i="12"/>
  <c r="V100" i="12"/>
  <c r="I103" i="12"/>
  <c r="G104" i="12"/>
  <c r="M104" i="12" s="1"/>
  <c r="I104" i="12"/>
  <c r="K104" i="12"/>
  <c r="K103" i="12" s="1"/>
  <c r="O104" i="12"/>
  <c r="O103" i="12" s="1"/>
  <c r="Q104" i="12"/>
  <c r="Q103" i="12" s="1"/>
  <c r="V104" i="12"/>
  <c r="G108" i="12"/>
  <c r="G103" i="12" s="1"/>
  <c r="I108" i="12"/>
  <c r="K108" i="12"/>
  <c r="M108" i="12"/>
  <c r="O108" i="12"/>
  <c r="Q108" i="12"/>
  <c r="V108" i="12"/>
  <c r="G116" i="12"/>
  <c r="I116" i="12"/>
  <c r="K116" i="12"/>
  <c r="M116" i="12"/>
  <c r="O116" i="12"/>
  <c r="Q116" i="12"/>
  <c r="V116" i="12"/>
  <c r="G124" i="12"/>
  <c r="M124" i="12" s="1"/>
  <c r="I124" i="12"/>
  <c r="K124" i="12"/>
  <c r="O124" i="12"/>
  <c r="Q124" i="12"/>
  <c r="V124" i="12"/>
  <c r="G132" i="12"/>
  <c r="I132" i="12"/>
  <c r="K132" i="12"/>
  <c r="M132" i="12"/>
  <c r="O132" i="12"/>
  <c r="Q132" i="12"/>
  <c r="V132" i="12"/>
  <c r="V103" i="12" s="1"/>
  <c r="O144" i="12"/>
  <c r="G145" i="12"/>
  <c r="G144" i="12" s="1"/>
  <c r="I145" i="12"/>
  <c r="K145" i="12"/>
  <c r="K144" i="12" s="1"/>
  <c r="O145" i="12"/>
  <c r="Q145" i="12"/>
  <c r="Q144" i="12" s="1"/>
  <c r="V145" i="12"/>
  <c r="G155" i="12"/>
  <c r="M155" i="12" s="1"/>
  <c r="I155" i="12"/>
  <c r="I144" i="12" s="1"/>
  <c r="K155" i="12"/>
  <c r="O155" i="12"/>
  <c r="Q155" i="12"/>
  <c r="V155" i="12"/>
  <c r="V144" i="12" s="1"/>
  <c r="K156" i="12"/>
  <c r="G157" i="12"/>
  <c r="G156" i="12" s="1"/>
  <c r="I157" i="12"/>
  <c r="K157" i="12"/>
  <c r="M157" i="12"/>
  <c r="M156" i="12" s="1"/>
  <c r="O157" i="12"/>
  <c r="Q157" i="12"/>
  <c r="Q156" i="12" s="1"/>
  <c r="V157" i="12"/>
  <c r="V156" i="12" s="1"/>
  <c r="G160" i="12"/>
  <c r="I160" i="12"/>
  <c r="I156" i="12" s="1"/>
  <c r="K160" i="12"/>
  <c r="M160" i="12"/>
  <c r="O160" i="12"/>
  <c r="O156" i="12" s="1"/>
  <c r="Q160" i="12"/>
  <c r="V160" i="12"/>
  <c r="G164" i="12"/>
  <c r="I164" i="12"/>
  <c r="K164" i="12"/>
  <c r="M164" i="12"/>
  <c r="O164" i="12"/>
  <c r="Q164" i="12"/>
  <c r="V164" i="12"/>
  <c r="G169" i="12"/>
  <c r="I169" i="12"/>
  <c r="K169" i="12"/>
  <c r="M169" i="12"/>
  <c r="O169" i="12"/>
  <c r="Q169" i="12"/>
  <c r="V169" i="12"/>
  <c r="G171" i="12"/>
  <c r="G170" i="12" s="1"/>
  <c r="I171" i="12"/>
  <c r="K171" i="12"/>
  <c r="K170" i="12" s="1"/>
  <c r="O171" i="12"/>
  <c r="Q171" i="12"/>
  <c r="Q170" i="12" s="1"/>
  <c r="V171" i="12"/>
  <c r="G176" i="12"/>
  <c r="M176" i="12" s="1"/>
  <c r="I176" i="12"/>
  <c r="I170" i="12" s="1"/>
  <c r="K176" i="12"/>
  <c r="O176" i="12"/>
  <c r="Q176" i="12"/>
  <c r="V176" i="12"/>
  <c r="V170" i="12" s="1"/>
  <c r="G183" i="12"/>
  <c r="M183" i="12" s="1"/>
  <c r="I183" i="12"/>
  <c r="K183" i="12"/>
  <c r="O183" i="12"/>
  <c r="Q183" i="12"/>
  <c r="V183" i="12"/>
  <c r="G187" i="12"/>
  <c r="I187" i="12"/>
  <c r="K187" i="12"/>
  <c r="M187" i="12"/>
  <c r="O187" i="12"/>
  <c r="Q187" i="12"/>
  <c r="V187" i="12"/>
  <c r="G191" i="12"/>
  <c r="I191" i="12"/>
  <c r="K191" i="12"/>
  <c r="M191" i="12"/>
  <c r="O191" i="12"/>
  <c r="O170" i="12" s="1"/>
  <c r="Q191" i="12"/>
  <c r="V191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8" i="12"/>
  <c r="G197" i="12" s="1"/>
  <c r="I198" i="12"/>
  <c r="K198" i="12"/>
  <c r="K197" i="12" s="1"/>
  <c r="O198" i="12"/>
  <c r="Q198" i="12"/>
  <c r="Q197" i="12" s="1"/>
  <c r="V198" i="12"/>
  <c r="G201" i="12"/>
  <c r="M201" i="12" s="1"/>
  <c r="I201" i="12"/>
  <c r="I197" i="12" s="1"/>
  <c r="K201" i="12"/>
  <c r="O201" i="12"/>
  <c r="Q201" i="12"/>
  <c r="V201" i="12"/>
  <c r="V197" i="12" s="1"/>
  <c r="G205" i="12"/>
  <c r="M205" i="12" s="1"/>
  <c r="I205" i="12"/>
  <c r="K205" i="12"/>
  <c r="O205" i="12"/>
  <c r="Q205" i="12"/>
  <c r="V205" i="12"/>
  <c r="G209" i="12"/>
  <c r="I209" i="12"/>
  <c r="K209" i="12"/>
  <c r="M209" i="12"/>
  <c r="O209" i="12"/>
  <c r="Q209" i="12"/>
  <c r="V209" i="12"/>
  <c r="G212" i="12"/>
  <c r="I212" i="12"/>
  <c r="K212" i="12"/>
  <c r="M212" i="12"/>
  <c r="O212" i="12"/>
  <c r="O197" i="12" s="1"/>
  <c r="Q212" i="12"/>
  <c r="V212" i="12"/>
  <c r="G217" i="12"/>
  <c r="I217" i="12"/>
  <c r="K217" i="12"/>
  <c r="M217" i="12"/>
  <c r="O217" i="12"/>
  <c r="Q217" i="12"/>
  <c r="V217" i="12"/>
  <c r="G220" i="12"/>
  <c r="I220" i="12"/>
  <c r="K220" i="12"/>
  <c r="M220" i="12"/>
  <c r="O220" i="12"/>
  <c r="Q220" i="12"/>
  <c r="V220" i="12"/>
  <c r="G228" i="12"/>
  <c r="I228" i="12"/>
  <c r="K228" i="12"/>
  <c r="M228" i="12"/>
  <c r="O228" i="12"/>
  <c r="Q228" i="12"/>
  <c r="V228" i="12"/>
  <c r="G232" i="12"/>
  <c r="M232" i="12" s="1"/>
  <c r="I232" i="12"/>
  <c r="K232" i="12"/>
  <c r="O232" i="12"/>
  <c r="Q232" i="12"/>
  <c r="V232" i="12"/>
  <c r="G235" i="12"/>
  <c r="M235" i="12" s="1"/>
  <c r="I235" i="12"/>
  <c r="K235" i="12"/>
  <c r="O235" i="12"/>
  <c r="Q235" i="12"/>
  <c r="V235" i="12"/>
  <c r="G241" i="12"/>
  <c r="M241" i="12" s="1"/>
  <c r="I241" i="12"/>
  <c r="K241" i="12"/>
  <c r="O241" i="12"/>
  <c r="Q241" i="12"/>
  <c r="V241" i="12"/>
  <c r="G244" i="12"/>
  <c r="I244" i="12"/>
  <c r="K244" i="12"/>
  <c r="M244" i="12"/>
  <c r="O244" i="12"/>
  <c r="Q244" i="12"/>
  <c r="V244" i="12"/>
  <c r="G247" i="12"/>
  <c r="I247" i="12"/>
  <c r="K247" i="12"/>
  <c r="M247" i="12"/>
  <c r="O247" i="12"/>
  <c r="Q247" i="12"/>
  <c r="V247" i="12"/>
  <c r="G250" i="12"/>
  <c r="I250" i="12"/>
  <c r="K250" i="12"/>
  <c r="M250" i="12"/>
  <c r="O250" i="12"/>
  <c r="Q250" i="12"/>
  <c r="V250" i="12"/>
  <c r="G253" i="12"/>
  <c r="I253" i="12"/>
  <c r="K253" i="12"/>
  <c r="M253" i="12"/>
  <c r="O253" i="12"/>
  <c r="Q253" i="12"/>
  <c r="V253" i="12"/>
  <c r="G256" i="12"/>
  <c r="I256" i="12"/>
  <c r="K256" i="12"/>
  <c r="M256" i="12"/>
  <c r="O256" i="12"/>
  <c r="Q256" i="12"/>
  <c r="V256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63" i="12"/>
  <c r="M263" i="12" s="1"/>
  <c r="I263" i="12"/>
  <c r="K263" i="12"/>
  <c r="O263" i="12"/>
  <c r="Q263" i="12"/>
  <c r="V263" i="12"/>
  <c r="G267" i="12"/>
  <c r="I267" i="12"/>
  <c r="I266" i="12" s="1"/>
  <c r="K267" i="12"/>
  <c r="K266" i="12" s="1"/>
  <c r="M267" i="12"/>
  <c r="O267" i="12"/>
  <c r="O266" i="12" s="1"/>
  <c r="Q267" i="12"/>
  <c r="V267" i="12"/>
  <c r="V266" i="12" s="1"/>
  <c r="G270" i="12"/>
  <c r="I270" i="12"/>
  <c r="K270" i="12"/>
  <c r="M270" i="12"/>
  <c r="O270" i="12"/>
  <c r="Q270" i="12"/>
  <c r="Q266" i="12" s="1"/>
  <c r="V270" i="12"/>
  <c r="G271" i="12"/>
  <c r="I271" i="12"/>
  <c r="K271" i="12"/>
  <c r="M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M266" i="12" s="1"/>
  <c r="I273" i="12"/>
  <c r="K273" i="12"/>
  <c r="O273" i="12"/>
  <c r="Q273" i="12"/>
  <c r="V273" i="12"/>
  <c r="I276" i="12"/>
  <c r="Q276" i="12"/>
  <c r="V276" i="12"/>
  <c r="G277" i="12"/>
  <c r="M277" i="12" s="1"/>
  <c r="M276" i="12" s="1"/>
  <c r="I277" i="12"/>
  <c r="K277" i="12"/>
  <c r="K276" i="12" s="1"/>
  <c r="O277" i="12"/>
  <c r="O276" i="12" s="1"/>
  <c r="Q277" i="12"/>
  <c r="V277" i="12"/>
  <c r="G280" i="12"/>
  <c r="M280" i="12"/>
  <c r="G281" i="12"/>
  <c r="I281" i="12"/>
  <c r="I280" i="12" s="1"/>
  <c r="K281" i="12"/>
  <c r="K280" i="12" s="1"/>
  <c r="M281" i="12"/>
  <c r="O281" i="12"/>
  <c r="O280" i="12" s="1"/>
  <c r="Q281" i="12"/>
  <c r="V281" i="12"/>
  <c r="V280" i="12" s="1"/>
  <c r="G284" i="12"/>
  <c r="I284" i="12"/>
  <c r="K284" i="12"/>
  <c r="M284" i="12"/>
  <c r="O284" i="12"/>
  <c r="Q284" i="12"/>
  <c r="Q280" i="12" s="1"/>
  <c r="V284" i="12"/>
  <c r="G285" i="12"/>
  <c r="I285" i="12"/>
  <c r="K285" i="12"/>
  <c r="M285" i="12"/>
  <c r="O285" i="12"/>
  <c r="Q285" i="12"/>
  <c r="V285" i="12"/>
  <c r="G289" i="12"/>
  <c r="G288" i="12" s="1"/>
  <c r="I289" i="12"/>
  <c r="K289" i="12"/>
  <c r="K288" i="12" s="1"/>
  <c r="O289" i="12"/>
  <c r="Q289" i="12"/>
  <c r="Q288" i="12" s="1"/>
  <c r="V289" i="12"/>
  <c r="V288" i="12" s="1"/>
  <c r="G297" i="12"/>
  <c r="M297" i="12" s="1"/>
  <c r="I297" i="12"/>
  <c r="I288" i="12" s="1"/>
  <c r="K297" i="12"/>
  <c r="O297" i="12"/>
  <c r="Q297" i="12"/>
  <c r="V297" i="12"/>
  <c r="G302" i="12"/>
  <c r="M302" i="12" s="1"/>
  <c r="I302" i="12"/>
  <c r="K302" i="12"/>
  <c r="O302" i="12"/>
  <c r="Q302" i="12"/>
  <c r="V302" i="12"/>
  <c r="G305" i="12"/>
  <c r="I305" i="12"/>
  <c r="K305" i="12"/>
  <c r="M305" i="12"/>
  <c r="O305" i="12"/>
  <c r="Q305" i="12"/>
  <c r="V305" i="12"/>
  <c r="G306" i="12"/>
  <c r="I306" i="12"/>
  <c r="K306" i="12"/>
  <c r="M306" i="12"/>
  <c r="O306" i="12"/>
  <c r="O288" i="12" s="1"/>
  <c r="Q306" i="12"/>
  <c r="V306" i="12"/>
  <c r="G309" i="12"/>
  <c r="I309" i="12"/>
  <c r="K309" i="12"/>
  <c r="M309" i="12"/>
  <c r="O309" i="12"/>
  <c r="Q309" i="12"/>
  <c r="V309" i="12"/>
  <c r="G312" i="12"/>
  <c r="I312" i="12"/>
  <c r="K312" i="12"/>
  <c r="M312" i="12"/>
  <c r="O312" i="12"/>
  <c r="Q312" i="12"/>
  <c r="V312" i="12"/>
  <c r="G315" i="12"/>
  <c r="I315" i="12"/>
  <c r="K315" i="12"/>
  <c r="M315" i="12"/>
  <c r="O315" i="12"/>
  <c r="Q315" i="12"/>
  <c r="V315" i="12"/>
  <c r="G318" i="12"/>
  <c r="M318" i="12" s="1"/>
  <c r="I318" i="12"/>
  <c r="K318" i="12"/>
  <c r="O318" i="12"/>
  <c r="Q318" i="12"/>
  <c r="V318" i="12"/>
  <c r="G321" i="12"/>
  <c r="M321" i="12" s="1"/>
  <c r="I321" i="12"/>
  <c r="K321" i="12"/>
  <c r="O321" i="12"/>
  <c r="Q321" i="12"/>
  <c r="V321" i="12"/>
  <c r="G324" i="12"/>
  <c r="M324" i="12" s="1"/>
  <c r="I324" i="12"/>
  <c r="K324" i="12"/>
  <c r="O324" i="12"/>
  <c r="Q324" i="12"/>
  <c r="V324" i="12"/>
  <c r="G328" i="12"/>
  <c r="I328" i="12"/>
  <c r="I327" i="12" s="1"/>
  <c r="K328" i="12"/>
  <c r="K327" i="12" s="1"/>
  <c r="M328" i="12"/>
  <c r="O328" i="12"/>
  <c r="O327" i="12" s="1"/>
  <c r="Q328" i="12"/>
  <c r="V328" i="12"/>
  <c r="V327" i="12" s="1"/>
  <c r="G334" i="12"/>
  <c r="I334" i="12"/>
  <c r="K334" i="12"/>
  <c r="M334" i="12"/>
  <c r="O334" i="12"/>
  <c r="Q334" i="12"/>
  <c r="Q327" i="12" s="1"/>
  <c r="V334" i="12"/>
  <c r="G340" i="12"/>
  <c r="I340" i="12"/>
  <c r="K340" i="12"/>
  <c r="M340" i="12"/>
  <c r="O340" i="12"/>
  <c r="Q340" i="12"/>
  <c r="V340" i="12"/>
  <c r="G346" i="12"/>
  <c r="I346" i="12"/>
  <c r="K346" i="12"/>
  <c r="M346" i="12"/>
  <c r="O346" i="12"/>
  <c r="Q346" i="12"/>
  <c r="V346" i="12"/>
  <c r="G352" i="12"/>
  <c r="M352" i="12" s="1"/>
  <c r="I352" i="12"/>
  <c r="K352" i="12"/>
  <c r="O352" i="12"/>
  <c r="Q352" i="12"/>
  <c r="V352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6" i="12"/>
  <c r="I366" i="12"/>
  <c r="K366" i="12"/>
  <c r="M366" i="12"/>
  <c r="O366" i="12"/>
  <c r="Q366" i="12"/>
  <c r="V366" i="12"/>
  <c r="O372" i="12"/>
  <c r="G373" i="12"/>
  <c r="I373" i="12"/>
  <c r="K373" i="12"/>
  <c r="K372" i="12" s="1"/>
  <c r="M373" i="12"/>
  <c r="O373" i="12"/>
  <c r="Q373" i="12"/>
  <c r="Q372" i="12" s="1"/>
  <c r="V373" i="12"/>
  <c r="G386" i="12"/>
  <c r="I386" i="12"/>
  <c r="K386" i="12"/>
  <c r="M386" i="12"/>
  <c r="O386" i="12"/>
  <c r="Q386" i="12"/>
  <c r="V386" i="12"/>
  <c r="V372" i="12" s="1"/>
  <c r="G392" i="12"/>
  <c r="I392" i="12"/>
  <c r="K392" i="12"/>
  <c r="M392" i="12"/>
  <c r="O392" i="12"/>
  <c r="Q392" i="12"/>
  <c r="V392" i="12"/>
  <c r="G397" i="12"/>
  <c r="M397" i="12" s="1"/>
  <c r="I397" i="12"/>
  <c r="K397" i="12"/>
  <c r="O397" i="12"/>
  <c r="Q397" i="12"/>
  <c r="V397" i="12"/>
  <c r="G398" i="12"/>
  <c r="M398" i="12" s="1"/>
  <c r="I398" i="12"/>
  <c r="I372" i="12" s="1"/>
  <c r="K398" i="12"/>
  <c r="O398" i="12"/>
  <c r="Q398" i="12"/>
  <c r="V398" i="12"/>
  <c r="K411" i="12"/>
  <c r="G412" i="12"/>
  <c r="G411" i="12" s="1"/>
  <c r="I412" i="12"/>
  <c r="I411" i="12" s="1"/>
  <c r="K412" i="12"/>
  <c r="M412" i="12"/>
  <c r="O412" i="12"/>
  <c r="Q412" i="12"/>
  <c r="Q411" i="12" s="1"/>
  <c r="V412" i="12"/>
  <c r="G420" i="12"/>
  <c r="M420" i="12" s="1"/>
  <c r="I420" i="12"/>
  <c r="K420" i="12"/>
  <c r="O420" i="12"/>
  <c r="O411" i="12" s="1"/>
  <c r="Q420" i="12"/>
  <c r="V420" i="12"/>
  <c r="G428" i="12"/>
  <c r="I428" i="12"/>
  <c r="K428" i="12"/>
  <c r="M428" i="12"/>
  <c r="O428" i="12"/>
  <c r="Q428" i="12"/>
  <c r="V428" i="12"/>
  <c r="G447" i="12"/>
  <c r="I447" i="12"/>
  <c r="K447" i="12"/>
  <c r="M447" i="12"/>
  <c r="O447" i="12"/>
  <c r="Q447" i="12"/>
  <c r="V447" i="12"/>
  <c r="V411" i="12" s="1"/>
  <c r="G455" i="12"/>
  <c r="I455" i="12"/>
  <c r="K455" i="12"/>
  <c r="M455" i="12"/>
  <c r="O455" i="12"/>
  <c r="Q455" i="12"/>
  <c r="V455" i="12"/>
  <c r="G476" i="12"/>
  <c r="M476" i="12" s="1"/>
  <c r="I476" i="12"/>
  <c r="K476" i="12"/>
  <c r="O476" i="12"/>
  <c r="Q476" i="12"/>
  <c r="V476" i="12"/>
  <c r="G484" i="12"/>
  <c r="M484" i="12" s="1"/>
  <c r="I484" i="12"/>
  <c r="K484" i="12"/>
  <c r="O484" i="12"/>
  <c r="Q484" i="12"/>
  <c r="V484" i="12"/>
  <c r="G492" i="12"/>
  <c r="M492" i="12" s="1"/>
  <c r="I492" i="12"/>
  <c r="K492" i="12"/>
  <c r="O492" i="12"/>
  <c r="Q492" i="12"/>
  <c r="V492" i="12"/>
  <c r="G493" i="12"/>
  <c r="I493" i="12"/>
  <c r="K493" i="12"/>
  <c r="M493" i="12"/>
  <c r="O493" i="12"/>
  <c r="Q493" i="12"/>
  <c r="V493" i="12"/>
  <c r="G514" i="12"/>
  <c r="M514" i="12" s="1"/>
  <c r="I514" i="12"/>
  <c r="K514" i="12"/>
  <c r="O514" i="12"/>
  <c r="Q514" i="12"/>
  <c r="V514" i="12"/>
  <c r="Q522" i="12"/>
  <c r="G523" i="12"/>
  <c r="I523" i="12"/>
  <c r="K523" i="12"/>
  <c r="M523" i="12"/>
  <c r="O523" i="12"/>
  <c r="O522" i="12" s="1"/>
  <c r="Q523" i="12"/>
  <c r="V523" i="12"/>
  <c r="V522" i="12" s="1"/>
  <c r="G532" i="12"/>
  <c r="I532" i="12"/>
  <c r="K532" i="12"/>
  <c r="M532" i="12"/>
  <c r="O532" i="12"/>
  <c r="Q532" i="12"/>
  <c r="V532" i="12"/>
  <c r="G545" i="12"/>
  <c r="G522" i="12" s="1"/>
  <c r="I545" i="12"/>
  <c r="K545" i="12"/>
  <c r="O545" i="12"/>
  <c r="Q545" i="12"/>
  <c r="V545" i="12"/>
  <c r="G557" i="12"/>
  <c r="M557" i="12" s="1"/>
  <c r="I557" i="12"/>
  <c r="I522" i="12" s="1"/>
  <c r="K557" i="12"/>
  <c r="O557" i="12"/>
  <c r="Q557" i="12"/>
  <c r="V557" i="12"/>
  <c r="G558" i="12"/>
  <c r="M558" i="12" s="1"/>
  <c r="I558" i="12"/>
  <c r="K558" i="12"/>
  <c r="K522" i="12" s="1"/>
  <c r="O558" i="12"/>
  <c r="Q558" i="12"/>
  <c r="V558" i="12"/>
  <c r="G570" i="12"/>
  <c r="I570" i="12"/>
  <c r="K570" i="12"/>
  <c r="M570" i="12"/>
  <c r="O570" i="12"/>
  <c r="Q570" i="12"/>
  <c r="V570" i="12"/>
  <c r="G582" i="12"/>
  <c r="I582" i="12"/>
  <c r="O582" i="12"/>
  <c r="G583" i="12"/>
  <c r="I583" i="12"/>
  <c r="K583" i="12"/>
  <c r="K582" i="12" s="1"/>
  <c r="M583" i="12"/>
  <c r="M582" i="12" s="1"/>
  <c r="O583" i="12"/>
  <c r="Q583" i="12"/>
  <c r="Q582" i="12" s="1"/>
  <c r="V583" i="12"/>
  <c r="V582" i="12" s="1"/>
  <c r="G588" i="12"/>
  <c r="I588" i="12"/>
  <c r="K588" i="12"/>
  <c r="M588" i="12"/>
  <c r="O588" i="12"/>
  <c r="Q588" i="12"/>
  <c r="V588" i="12"/>
  <c r="O595" i="12"/>
  <c r="G596" i="12"/>
  <c r="G595" i="12" s="1"/>
  <c r="I596" i="12"/>
  <c r="I595" i="12" s="1"/>
  <c r="K596" i="12"/>
  <c r="O596" i="12"/>
  <c r="Q596" i="12"/>
  <c r="Q595" i="12" s="1"/>
  <c r="V596" i="12"/>
  <c r="V595" i="12" s="1"/>
  <c r="G648" i="12"/>
  <c r="M648" i="12" s="1"/>
  <c r="I648" i="12"/>
  <c r="K648" i="12"/>
  <c r="O648" i="12"/>
  <c r="Q648" i="12"/>
  <c r="V648" i="12"/>
  <c r="G698" i="12"/>
  <c r="M698" i="12" s="1"/>
  <c r="I698" i="12"/>
  <c r="K698" i="12"/>
  <c r="K595" i="12" s="1"/>
  <c r="O698" i="12"/>
  <c r="Q698" i="12"/>
  <c r="V698" i="12"/>
  <c r="G748" i="12"/>
  <c r="I748" i="12"/>
  <c r="K748" i="12"/>
  <c r="M748" i="12"/>
  <c r="O748" i="12"/>
  <c r="Q748" i="12"/>
  <c r="V748" i="12"/>
  <c r="O751" i="12"/>
  <c r="G752" i="12"/>
  <c r="I752" i="12"/>
  <c r="K752" i="12"/>
  <c r="K751" i="12" s="1"/>
  <c r="M752" i="12"/>
  <c r="O752" i="12"/>
  <c r="Q752" i="12"/>
  <c r="Q751" i="12" s="1"/>
  <c r="V752" i="12"/>
  <c r="V751" i="12" s="1"/>
  <c r="G755" i="12"/>
  <c r="I755" i="12"/>
  <c r="K755" i="12"/>
  <c r="M755" i="12"/>
  <c r="O755" i="12"/>
  <c r="Q755" i="12"/>
  <c r="V755" i="12"/>
  <c r="G758" i="12"/>
  <c r="I758" i="12"/>
  <c r="K758" i="12"/>
  <c r="M758" i="12"/>
  <c r="O758" i="12"/>
  <c r="Q758" i="12"/>
  <c r="V758" i="12"/>
  <c r="G761" i="12"/>
  <c r="M761" i="12" s="1"/>
  <c r="I761" i="12"/>
  <c r="K761" i="12"/>
  <c r="O761" i="12"/>
  <c r="Q761" i="12"/>
  <c r="V761" i="12"/>
  <c r="G765" i="12"/>
  <c r="M765" i="12" s="1"/>
  <c r="I765" i="12"/>
  <c r="I751" i="12" s="1"/>
  <c r="K765" i="12"/>
  <c r="O765" i="12"/>
  <c r="Q765" i="12"/>
  <c r="V765" i="12"/>
  <c r="G768" i="12"/>
  <c r="M768" i="12" s="1"/>
  <c r="I768" i="12"/>
  <c r="K768" i="12"/>
  <c r="O768" i="12"/>
  <c r="Q768" i="12"/>
  <c r="V768" i="12"/>
  <c r="G771" i="12"/>
  <c r="G772" i="12"/>
  <c r="M772" i="12" s="1"/>
  <c r="M771" i="12" s="1"/>
  <c r="I772" i="12"/>
  <c r="I771" i="12" s="1"/>
  <c r="K772" i="12"/>
  <c r="K771" i="12" s="1"/>
  <c r="O772" i="12"/>
  <c r="O771" i="12" s="1"/>
  <c r="Q772" i="12"/>
  <c r="Q771" i="12" s="1"/>
  <c r="V772" i="12"/>
  <c r="G774" i="12"/>
  <c r="I774" i="12"/>
  <c r="K774" i="12"/>
  <c r="M774" i="12"/>
  <c r="O774" i="12"/>
  <c r="Q774" i="12"/>
  <c r="V774" i="12"/>
  <c r="G776" i="12"/>
  <c r="I776" i="12"/>
  <c r="K776" i="12"/>
  <c r="M776" i="12"/>
  <c r="O776" i="12"/>
  <c r="Q776" i="12"/>
  <c r="V776" i="12"/>
  <c r="V771" i="12" s="1"/>
  <c r="AF779" i="12"/>
  <c r="I20" i="1"/>
  <c r="I19" i="1"/>
  <c r="I18" i="1"/>
  <c r="I17" i="1"/>
  <c r="I16" i="1"/>
  <c r="I81" i="1"/>
  <c r="J64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A26" i="1" l="1"/>
  <c r="G26" i="1"/>
  <c r="G28" i="1"/>
  <c r="A23" i="1"/>
  <c r="M102" i="14"/>
  <c r="M92" i="14"/>
  <c r="M90" i="14" s="1"/>
  <c r="M52" i="14"/>
  <c r="M44" i="14" s="1"/>
  <c r="G102" i="14"/>
  <c r="M10" i="14"/>
  <c r="M8" i="14" s="1"/>
  <c r="AE113" i="14"/>
  <c r="M39" i="13"/>
  <c r="M26" i="13"/>
  <c r="AE52" i="13"/>
  <c r="M10" i="13"/>
  <c r="M8" i="13" s="1"/>
  <c r="M327" i="12"/>
  <c r="M751" i="12"/>
  <c r="M411" i="12"/>
  <c r="M103" i="12"/>
  <c r="M372" i="12"/>
  <c r="G276" i="12"/>
  <c r="G327" i="12"/>
  <c r="G266" i="12"/>
  <c r="M9" i="12"/>
  <c r="G751" i="12"/>
  <c r="G372" i="12"/>
  <c r="M596" i="12"/>
  <c r="M595" i="12" s="1"/>
  <c r="M545" i="12"/>
  <c r="M522" i="12" s="1"/>
  <c r="M289" i="12"/>
  <c r="M288" i="12" s="1"/>
  <c r="M198" i="12"/>
  <c r="M197" i="12" s="1"/>
  <c r="M171" i="12"/>
  <c r="M170" i="12" s="1"/>
  <c r="M145" i="12"/>
  <c r="M144" i="12" s="1"/>
  <c r="M19" i="12"/>
  <c r="J58" i="1"/>
  <c r="J70" i="1"/>
  <c r="J51" i="1"/>
  <c r="J63" i="1"/>
  <c r="J79" i="1"/>
  <c r="J53" i="1"/>
  <c r="J61" i="1"/>
  <c r="J69" i="1"/>
  <c r="J77" i="1"/>
  <c r="J66" i="1"/>
  <c r="J78" i="1"/>
  <c r="J55" i="1"/>
  <c r="J67" i="1"/>
  <c r="J52" i="1"/>
  <c r="J56" i="1"/>
  <c r="J60" i="1"/>
  <c r="J68" i="1"/>
  <c r="J72" i="1"/>
  <c r="J76" i="1"/>
  <c r="J80" i="1"/>
  <c r="J57" i="1"/>
  <c r="J65" i="1"/>
  <c r="J73" i="1"/>
  <c r="J54" i="1"/>
  <c r="J62" i="1"/>
  <c r="J74" i="1"/>
  <c r="J59" i="1"/>
  <c r="J71" i="1"/>
  <c r="J75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M8" i="12"/>
  <c r="J81" i="1"/>
  <c r="J42" i="1"/>
  <c r="J39" i="1"/>
  <c r="J44" i="1" s="1"/>
  <c r="J41" i="1"/>
  <c r="J40" i="1"/>
  <c r="J43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<sst xmlns="http://schemas.openxmlformats.org/spreadsheetml/2006/main" count="3446" uniqueCount="822">
  <si>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</si>
  <si>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</si>
  <si>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</si>
  <si>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</si>
  <si>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</si>
  <si>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</si>
  <si>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</si>
  <si>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</si>
  <si>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</si>
  <si>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</si>
  <si>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</si>
  <si>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</si>
  <si>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</si>
  <si>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</si>
  <si>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</si>
  <si>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</si>
  <si>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</si>
  <si>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</si>
  <si>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</si>
  <si>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</si>
  <si>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</si>
  <si>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</si>
  <si>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</si>
  <si>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</si>
  <si>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</si>
  <si>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</si>
  <si>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</si>
  <si>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</si>
  <si>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</si>
  <si>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</si>
  <si>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</si>
  <si>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</si>
  <si>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</si>
  <si>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</si>
  <si>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</si>
  <si>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</si>
  <si>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</si>
  <si>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</si>
  <si>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</si>
  <si>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</si>
  <si>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</si>
  <si>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</si>
  <si>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</si>
  <si>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2020/058/3</t>
  </si>
  <si>
    <t>Veveří 4 byt 4</t>
  </si>
  <si>
    <t>Statutární město Brno - Statutární město Brno - MČ Brno-střed</t>
  </si>
  <si>
    <t>Dominikánská 2</t>
  </si>
  <si>
    <t>60169 Brno</t>
  </si>
  <si>
    <t>60169</t>
  </si>
  <si>
    <t>44992785</t>
  </si>
  <si>
    <t>Projekt Haly s.r.o.</t>
  </si>
  <si>
    <t>Křižovnická 86/6</t>
  </si>
  <si>
    <t>Praha 1</t>
  </si>
  <si>
    <t>11000</t>
  </si>
  <si>
    <t>06875416</t>
  </si>
  <si>
    <t>CZ06875416</t>
  </si>
  <si>
    <t>Stavba</t>
  </si>
  <si>
    <t>1</t>
  </si>
  <si>
    <t>Modernizace bytu byt č.4,Veveří, č.p. 4, Brno</t>
  </si>
  <si>
    <t>01</t>
  </si>
  <si>
    <t>02</t>
  </si>
  <si>
    <t>Modernizace bytu byt č.4,Veveří, č.p. 4, Brno - elektro</t>
  </si>
  <si>
    <t>Modernizace bytu byt č.4,Veveří, č.p. 4, Brno - vytápění</t>
  </si>
  <si>
    <t>Celkem za stavbu</t>
  </si>
  <si>
    <t>CZK</t>
  </si>
  <si>
    <t>Rekapitulace dílů</t>
  </si>
  <si>
    <t>Typ dílu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</si>
  <si>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</si>
  <si>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</si>
  <si>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</si>
  <si>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</si>
  <si>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</si>
  <si>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</si>
  <si>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</si>
  <si>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</si>
  <si>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</si>
  <si>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</si>
  <si>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</si>
  <si>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</si>
  <si>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</si>
  <si>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</si>
  <si>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</si>
  <si>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</si>
  <si>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</si>
  <si>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</si>
  <si>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</si>
  <si>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</si>
  <si>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</si>
  <si>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Kotelny</t>
  </si>
  <si>
    <t>Ústřední vytápění - kotelny</t>
  </si>
  <si>
    <t>733</t>
  </si>
  <si>
    <t>Rozvod potrubí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</si>
  <si>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</si>
  <si>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</si>
  <si>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</si>
  <si>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</si>
  <si>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</si>
  <si>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</si>
  <si>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</si>
  <si>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</si>
  <si>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</si>
  <si>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</si>
  <si>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</si>
  <si>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</si>
  <si>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</si>
  <si>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</si>
  <si>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</si>
  <si>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</si>
  <si>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</si>
  <si>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</si>
  <si>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</si>
  <si>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</si>
  <si>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</si>
  <si>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</si>
  <si>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</si>
  <si>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</si>
  <si>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</si>
  <si>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</si>
  <si>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</si>
  <si>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</si>
  <si>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</si>
  <si>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</si>
  <si>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</si>
  <si>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</si>
  <si>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</si>
  <si>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</si>
  <si>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</si>
  <si>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</si>
  <si>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</si>
  <si>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</si>
  <si>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</si>
  <si>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</si>
  <si>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</si>
  <si>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</si>
  <si>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</si>
  <si>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</si>
  <si>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</si>
  <si>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</si>
  <si>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</si>
  <si>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</si>
  <si>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</si>
  <si>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</si>
  <si>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</si>
  <si>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</si>
  <si>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</si>
  <si>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</si>
  <si>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</si>
  <si>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</si>
  <si>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</si>
  <si>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</si>
  <si>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</si>
  <si>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</si>
  <si>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</si>
  <si>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</si>
  <si>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Zakrývání výplní vnitřních otvorů</t>
  </si>
  <si>
    <t>m2</t>
  </si>
  <si>
    <t>RTS 2018 I</t>
  </si>
  <si>
    <t>Indiv</t>
  </si>
  <si>
    <t>Práce</t>
  </si>
  <si>
    <t>POL1_</t>
  </si>
  <si>
    <t xml:space="preserve">O01 : </t>
  </si>
  <si>
    <t>VV</t>
  </si>
  <si>
    <t>(1,14*2,4)*2</t>
  </si>
  <si>
    <t>(1,22*2,4)*2</t>
  </si>
  <si>
    <t>0,43*1,15</t>
  </si>
  <si>
    <t>0,4*1,17</t>
  </si>
  <si>
    <t>611421131R00</t>
  </si>
  <si>
    <t>Oprava váp. omítek stropů do 5% plochy - štukových</t>
  </si>
  <si>
    <t>Včetně pomocného pracovního lešení o výšce podlahy do 1900 mm a pro zatížení do 1,5 kPa.</t>
  </si>
  <si>
    <t>POP</t>
  </si>
  <si>
    <t xml:space="preserve">plocha stropů : </t>
  </si>
  <si>
    <t>70,2</t>
  </si>
  <si>
    <t>612421131R00</t>
  </si>
  <si>
    <t>Oprava vápen.omítek stěn do 5 % pl. - štukových</t>
  </si>
  <si>
    <t xml:space="preserve">m.č. 3.004.01 : </t>
  </si>
  <si>
    <t>(5,5*3,47)*2</t>
  </si>
  <si>
    <t>(2,67*3,47)*2</t>
  </si>
  <si>
    <t xml:space="preserve">odečet : </t>
  </si>
  <si>
    <t>-(0,7*1,97)*2</t>
  </si>
  <si>
    <t>-(0,8*1,97)*2</t>
  </si>
  <si>
    <t>-0,9*1,97</t>
  </si>
  <si>
    <t xml:space="preserve">m.č. 3.004.02 : </t>
  </si>
  <si>
    <t>(2,05*1,26)*2</t>
  </si>
  <si>
    <t>(1,46*1,26)*2</t>
  </si>
  <si>
    <t xml:space="preserve">m.č. 3.004.03 : </t>
  </si>
  <si>
    <t>(3,25*3,51)*2</t>
  </si>
  <si>
    <t>(2,46*3,51)*2</t>
  </si>
  <si>
    <t xml:space="preserve">ostění a nadpraží : </t>
  </si>
  <si>
    <t>1,14*0,25</t>
  </si>
  <si>
    <t>(2,4*0,25)*2</t>
  </si>
  <si>
    <t>-0,7*1,97</t>
  </si>
  <si>
    <t>-0,8*1,97</t>
  </si>
  <si>
    <t>-1,5*2,85</t>
  </si>
  <si>
    <t xml:space="preserve">m.č. 3.004.04 : </t>
  </si>
  <si>
    <t>0,93*3,24</t>
  </si>
  <si>
    <t>1,2*3,24</t>
  </si>
  <si>
    <t>1,75*3,24</t>
  </si>
  <si>
    <t>-0,4*1,17</t>
  </si>
  <si>
    <t xml:space="preserve">m.č. 3.004.05 : </t>
  </si>
  <si>
    <t>(5,85*3,47)*2</t>
  </si>
  <si>
    <t>(2,64*3,47)*2</t>
  </si>
  <si>
    <t>-1,14*2,4</t>
  </si>
  <si>
    <t xml:space="preserve">m.č. 3.004.06 : </t>
  </si>
  <si>
    <t>(5,985*3,53)*2</t>
  </si>
  <si>
    <t>(5,23*3,53)*2</t>
  </si>
  <si>
    <t>(1,22*0,25)*2</t>
  </si>
  <si>
    <t>(2,4*0,25)*4</t>
  </si>
  <si>
    <t xml:space="preserve">m.č. 3.004.07 : </t>
  </si>
  <si>
    <t>(0,97*1,32)*2</t>
  </si>
  <si>
    <t>(1,3*1,32)*2</t>
  </si>
  <si>
    <t>-0,43*1,15</t>
  </si>
  <si>
    <t>612421321R00</t>
  </si>
  <si>
    <t>Oprava vápen.omítek stěn do 30 % pl. - hladkých</t>
  </si>
  <si>
    <t>(2,05*2)*2</t>
  </si>
  <si>
    <t>(1,46*2)*2</t>
  </si>
  <si>
    <t>2,85*1,5</t>
  </si>
  <si>
    <t>(1,3*1,52)*2</t>
  </si>
  <si>
    <t>(0,97*1,52)*2</t>
  </si>
  <si>
    <t>-0,7*1,52</t>
  </si>
  <si>
    <t>612423631RT2</t>
  </si>
  <si>
    <t>Omítka rýh stěn vápenná šířky do 30 cm, štuková s použitím suché maltové směsi</t>
  </si>
  <si>
    <t xml:space="preserve">Odpad : </t>
  </si>
  <si>
    <t>5*0,3</t>
  </si>
  <si>
    <t xml:space="preserve">voda : </t>
  </si>
  <si>
    <t>941955002R00</t>
  </si>
  <si>
    <t>Lešení lehké pomocné, výška podlahy do 1,9 m</t>
  </si>
  <si>
    <t xml:space="preserve">Odhad : </t>
  </si>
  <si>
    <t>952901111R00</t>
  </si>
  <si>
    <t>Vyčištění budov o výšce podlaží do 4 m</t>
  </si>
  <si>
    <t xml:space="preserve">Plocha bytu : </t>
  </si>
  <si>
    <t>952901110R00</t>
  </si>
  <si>
    <t>Čištění mytím vnějších ploch oken a dveří</t>
  </si>
  <si>
    <t>((1,14*2,4)*2)*2</t>
  </si>
  <si>
    <t>(0,4*1,17)*2</t>
  </si>
  <si>
    <t>(0,43*1,15)*2</t>
  </si>
  <si>
    <t>952902110R00</t>
  </si>
  <si>
    <t>Čištění zametáním v místnostech a chodbách - průběžný úklid</t>
  </si>
  <si>
    <t>70,2*2</t>
  </si>
  <si>
    <t>965081713RT2</t>
  </si>
  <si>
    <t>Bourání dlažeb keramických tl.10 mm, nad 1 m2 sbíječka, dlaždice keramické</t>
  </si>
  <si>
    <t xml:space="preserve">B06 : </t>
  </si>
  <si>
    <t>3</t>
  </si>
  <si>
    <t>968061125R00</t>
  </si>
  <si>
    <t>Vyvěšení dřevěných dveřních křídel pl. do 2 m2</t>
  </si>
  <si>
    <t>kus</t>
  </si>
  <si>
    <t xml:space="preserve">B02 : </t>
  </si>
  <si>
    <t>6</t>
  </si>
  <si>
    <t>968072455R00</t>
  </si>
  <si>
    <t>Vybourání kovových dveřních zárubní pl. do 2 m2</t>
  </si>
  <si>
    <t>(0,6*1,97)*2</t>
  </si>
  <si>
    <t>(0,8*1,97)*3</t>
  </si>
  <si>
    <t>0,7*1,97</t>
  </si>
  <si>
    <t>0,8*1,97</t>
  </si>
  <si>
    <t>974031165R00</t>
  </si>
  <si>
    <t>Vysekání rýh ve zdi cihelné 15 x 20 cm</t>
  </si>
  <si>
    <t>m</t>
  </si>
  <si>
    <t>Včetně pomocného lešení o výšce podlahy do 1900 mm a pro zatížení do 1,5 kPa  (150 kg/m2).</t>
  </si>
  <si>
    <t xml:space="preserve">Voda : </t>
  </si>
  <si>
    <t>8,5</t>
  </si>
  <si>
    <t xml:space="preserve">odpad : </t>
  </si>
  <si>
    <t>7</t>
  </si>
  <si>
    <t xml:space="preserve">vytápění : </t>
  </si>
  <si>
    <t>70</t>
  </si>
  <si>
    <t>978059531R00</t>
  </si>
  <si>
    <t>Odsekání vnitřních obkladů stěn nad 2 m2</t>
  </si>
  <si>
    <t xml:space="preserve">B01 : </t>
  </si>
  <si>
    <t>-0,6*1,97</t>
  </si>
  <si>
    <t>2,45*1,5</t>
  </si>
  <si>
    <t xml:space="preserve">m.č. 3.0004.07 : </t>
  </si>
  <si>
    <t>711212002RT3</t>
  </si>
  <si>
    <t>Hydroizolační povlak - nátěr nebo stěrka vč. páskování  - koupelna</t>
  </si>
  <si>
    <t>jednovrstvá</t>
  </si>
  <si>
    <t>(2,05*0,15)*2</t>
  </si>
  <si>
    <t>(1,46*0,15)*2</t>
  </si>
  <si>
    <t>1,46*1,5</t>
  </si>
  <si>
    <t>(0,6*1,5)*2</t>
  </si>
  <si>
    <t>-0,7*0,15</t>
  </si>
  <si>
    <t>998711203R00</t>
  </si>
  <si>
    <t>Přesun hmot pro izolace proti vodě, výšky do 60 m</t>
  </si>
  <si>
    <t>721171809R00</t>
  </si>
  <si>
    <t>Demontáž potrubí z PVC do D 160 mm</t>
  </si>
  <si>
    <t>8,25</t>
  </si>
  <si>
    <t>721176103R00</t>
  </si>
  <si>
    <t>Potrubí HT D 50 x 1,8 mm</t>
  </si>
  <si>
    <t>Potrubí včetně tvarovek. Bez zednických výpomocí.</t>
  </si>
  <si>
    <t>721176116R00</t>
  </si>
  <si>
    <t>Potrubí HT odpadní D 125 x 3,1 mm</t>
  </si>
  <si>
    <t>Potrubí včetně tvarovek, objímek a vložek pro tlumení hluku. Bez zednických výpomocí.</t>
  </si>
  <si>
    <t>Včetně zřízení a demontáže pomocného lešení.</t>
  </si>
  <si>
    <t>2</t>
  </si>
  <si>
    <t>998721203R00</t>
  </si>
  <si>
    <t>Přesun hmot pro vnitřní kanalizaci, výšky do 24 m</t>
  </si>
  <si>
    <t>722130801R00</t>
  </si>
  <si>
    <t>Demontáž potrubí ocelových závitových DN 25</t>
  </si>
  <si>
    <t xml:space="preserve">Studená : </t>
  </si>
  <si>
    <t>10,5</t>
  </si>
  <si>
    <t xml:space="preserve">teplá : </t>
  </si>
  <si>
    <t>9,5</t>
  </si>
  <si>
    <t>722172312R00</t>
  </si>
  <si>
    <t>Potrubí z PPR, D 25x3,5 mm, PN 16, vč.zed.výpom.</t>
  </si>
  <si>
    <t>Potrubí včetně tvarovek a zednických výpomocí.</t>
  </si>
  <si>
    <t>Včetně pomocného lešení o výšce podlahy do 1900 mm a pro zatížení do 1,5 kPa.</t>
  </si>
  <si>
    <t>722181212RT8</t>
  </si>
  <si>
    <t>Izolace návleková tl. stěny 9 mm vnitřní průměr 25 mm</t>
  </si>
  <si>
    <t>V položce je kalkulována dodávka izolační trubice, spon a lepicí pásky.</t>
  </si>
  <si>
    <t>722181214RT8</t>
  </si>
  <si>
    <t>Izolace návleková tl. stěny 15 mm vnitřní průměr 25 mm</t>
  </si>
  <si>
    <t>722264218R00</t>
  </si>
  <si>
    <t>Vodoměr bytový a podružný uzávěr</t>
  </si>
  <si>
    <t xml:space="preserve">Vodoměr : </t>
  </si>
  <si>
    <t>998722203R00</t>
  </si>
  <si>
    <t>Přesun hmot pro vnitřní vodovod, výšky do 24 m</t>
  </si>
  <si>
    <t>722231286R01</t>
  </si>
  <si>
    <t>Redukční pojistný ventil pro topení 1/2“ M-F, 7 bar</t>
  </si>
  <si>
    <t>Vlastní</t>
  </si>
  <si>
    <t>Dodávka a montáž,umístěný za podružným vodoměrem</t>
  </si>
  <si>
    <t>725110814R00</t>
  </si>
  <si>
    <t>Demontáž klozetů kombinovaných vč. armatur</t>
  </si>
  <si>
    <t>soubor</t>
  </si>
  <si>
    <t xml:space="preserve">B04 : </t>
  </si>
  <si>
    <t>725210821R00</t>
  </si>
  <si>
    <t>Demontáž umyvadel bez výtokových armatur</t>
  </si>
  <si>
    <t>725219401R00</t>
  </si>
  <si>
    <t>Montáž umyvadel na šrouby do zdiva</t>
  </si>
  <si>
    <t>Včetně dodání zápachové uzávěrky.</t>
  </si>
  <si>
    <t xml:space="preserve">ZTI03 : </t>
  </si>
  <si>
    <t>725220851R00</t>
  </si>
  <si>
    <t>Demontáž van včetně vybourání obezdezdívky</t>
  </si>
  <si>
    <t>725534222R00</t>
  </si>
  <si>
    <t>Ohřívač elek. zásob. závěsný vč. montáže a podružného materiálu</t>
  </si>
  <si>
    <t>NOVÝ ELEKTRICKÝ ZÁSOBNÍK TEPLÉ VODY, OBJEM 50l, ZÁVĚSNÝ NA STĚNU, S KERAMICKÝM TOPNÝM TĚLESEM UVNITŘ A</t>
  </si>
  <si>
    <t>POJISTKOU PROTI PŘEHŘÁTÍ, OVLÁDÁNÍ TERMOSTATEM</t>
  </si>
  <si>
    <t xml:space="preserve">E03 : </t>
  </si>
  <si>
    <t>725610810R00</t>
  </si>
  <si>
    <t>Demontáž sporáku</t>
  </si>
  <si>
    <t xml:space="preserve">B08 : </t>
  </si>
  <si>
    <t>725650805R00</t>
  </si>
  <si>
    <t>Demontáž těles otopných plynových podokenních</t>
  </si>
  <si>
    <t xml:space="preserve">B12 : </t>
  </si>
  <si>
    <t>725751811R00</t>
  </si>
  <si>
    <t>Demontáž armatur vodovod.výtokových</t>
  </si>
  <si>
    <t>725823121RT0</t>
  </si>
  <si>
    <t>Baterie umyvadlová stoján. ruční, vč. otvír.odpadu základní</t>
  </si>
  <si>
    <t>725820801R00</t>
  </si>
  <si>
    <t>Demontáž baterie nástěnné do G 3/4</t>
  </si>
  <si>
    <t>725835113RT1</t>
  </si>
  <si>
    <t>Baterie vanová nástěnná ruční, vč. příslušenstvím standardní</t>
  </si>
  <si>
    <t xml:space="preserve">ZTI02 : </t>
  </si>
  <si>
    <t>725860180R00</t>
  </si>
  <si>
    <t>Sifon pračkový</t>
  </si>
  <si>
    <t>725860192R00</t>
  </si>
  <si>
    <t>Sifon vanový</t>
  </si>
  <si>
    <t>725860251R00</t>
  </si>
  <si>
    <t>Sifon umyvadlový chromovaný</t>
  </si>
  <si>
    <t>725980113R00</t>
  </si>
  <si>
    <t>Dvířka revizní pro vodoměr</t>
  </si>
  <si>
    <t>998725203R00</t>
  </si>
  <si>
    <t>Přesun hmot pro zařizovací předměty, výšky do 24 m</t>
  </si>
  <si>
    <t>64214330R</t>
  </si>
  <si>
    <t>Umyvadlo  s otv. pro baterii 500x400 mm bílé</t>
  </si>
  <si>
    <t>SPCM</t>
  </si>
  <si>
    <t>Specifikace</t>
  </si>
  <si>
    <t>POL3_</t>
  </si>
  <si>
    <t>64233512R</t>
  </si>
  <si>
    <t>Klozet kombi vč. sedátka a armatur výběr dle investora</t>
  </si>
  <si>
    <t xml:space="preserve">ZTI01 : </t>
  </si>
  <si>
    <t>725224137R00</t>
  </si>
  <si>
    <t>Vana keramická se zápachovou uzávěrkou, dl. 1400 mm - dodávka a montáž vč. podezdění</t>
  </si>
  <si>
    <t>R-položka</t>
  </si>
  <si>
    <t>POL12_1</t>
  </si>
  <si>
    <t>728112112R00</t>
  </si>
  <si>
    <t>Montáž potrubí plechového kruhového do d 200 mm vč. dodávky pomocného kotvícího materiálu</t>
  </si>
  <si>
    <t xml:space="preserve">VZT01 : </t>
  </si>
  <si>
    <t>728615212R00</t>
  </si>
  <si>
    <t>Mtž ventilátoru axiál. středotl.potrub. do d 200mm</t>
  </si>
  <si>
    <t>998728203R00</t>
  </si>
  <si>
    <t>Přesun hmot pro vzduchotechniku, výšky do 24 m</t>
  </si>
  <si>
    <t>429148045R</t>
  </si>
  <si>
    <t>Ventilátor do koupelny dodávka VZT01</t>
  </si>
  <si>
    <t>42981183R</t>
  </si>
  <si>
    <t>Spiro roura hladká d 150, délka 1 m</t>
  </si>
  <si>
    <t>731200823R00</t>
  </si>
  <si>
    <t>Demontáž kotle</t>
  </si>
  <si>
    <t xml:space="preserve">B09 : </t>
  </si>
  <si>
    <t>733161966R00</t>
  </si>
  <si>
    <t>Zaslepení měděného potrubí vč. víčka D 35 mm</t>
  </si>
  <si>
    <t>4</t>
  </si>
  <si>
    <t>998733203R00</t>
  </si>
  <si>
    <t>Přesun hmot pro rozvody potrubí, výšky do 24 m</t>
  </si>
  <si>
    <t>733190801R</t>
  </si>
  <si>
    <t>Odřezání potrubních objímek dvojitých do DN 50</t>
  </si>
  <si>
    <t>766662811R00</t>
  </si>
  <si>
    <t>Demontáž prahů dveří 1křídlových</t>
  </si>
  <si>
    <t>766670011R00</t>
  </si>
  <si>
    <t>Montáž obložkové zárubně a dřevěného křídla dveří</t>
  </si>
  <si>
    <t xml:space="preserve">D02 : </t>
  </si>
  <si>
    <t xml:space="preserve">D03 : </t>
  </si>
  <si>
    <t>766695213R00</t>
  </si>
  <si>
    <t>Montáž prahů dveří jednokřídlových š. nad 10 cm</t>
  </si>
  <si>
    <t xml:space="preserve">D01 : </t>
  </si>
  <si>
    <t>998766203R00</t>
  </si>
  <si>
    <t>Přesun hmot pro truhlářské konstr., výšky do 24 m</t>
  </si>
  <si>
    <t>B03</t>
  </si>
  <si>
    <t>Demontáž stávajícího nábydku a zařízení bytu</t>
  </si>
  <si>
    <t xml:space="preserve">B03 : </t>
  </si>
  <si>
    <t>O01a</t>
  </si>
  <si>
    <t>Seřízení a vyčištění stávajících plastových a dřevěných oken O01</t>
  </si>
  <si>
    <t xml:space="preserve">B08+O01 : </t>
  </si>
  <si>
    <t>61160111R</t>
  </si>
  <si>
    <t>Dveře vnitřní D03 1kř. 70x197  vč. dodávky a montáže kování</t>
  </si>
  <si>
    <t>61160112R</t>
  </si>
  <si>
    <t>Dveře vnitřní D02 1kř. 80x197  vč. dodávky a montáže kování</t>
  </si>
  <si>
    <t>61181511R</t>
  </si>
  <si>
    <t>Zárubeň obložková  š. 70 cm/st. 6-17 cm pro dveře D02 CPL buk, hruška, olše, ořech AM, teak</t>
  </si>
  <si>
    <t>61181537R</t>
  </si>
  <si>
    <t>Zárubeň obložková š. 80 cm/st. 36-50 cm  pro dveře D02 CPL buk, hruška, olše, ořech AM, teak</t>
  </si>
  <si>
    <t>D01</t>
  </si>
  <si>
    <t>Repase vstupních dveří D01 900x1970mm vyčištění a seřízení kování vč. kontrolý požární odolnosti</t>
  </si>
  <si>
    <t xml:space="preserve">B10 + D01 : </t>
  </si>
  <si>
    <t>771101116R00</t>
  </si>
  <si>
    <t>Vyrovnání podkladů samonivel. hmotou tl. do 30 mm</t>
  </si>
  <si>
    <t xml:space="preserve">P02 : </t>
  </si>
  <si>
    <t>1,3</t>
  </si>
  <si>
    <t>771101210R00</t>
  </si>
  <si>
    <t>Penetrace podkladu pod dlažby</t>
  </si>
  <si>
    <t>771575113RT1</t>
  </si>
  <si>
    <t>Montáž podlah keram.,hladké, tmel</t>
  </si>
  <si>
    <t>771579793R00</t>
  </si>
  <si>
    <t>Příplatek za spárovací hmotu - plošně,keram.dlažba</t>
  </si>
  <si>
    <t>771578011R00</t>
  </si>
  <si>
    <t>Spára ukončení obklad stěna, silikonem</t>
  </si>
  <si>
    <t>vč. dodávky a montáže silikonu.</t>
  </si>
  <si>
    <t>998771203R00</t>
  </si>
  <si>
    <t>Přesun hmot pro podlahy z dlaždic, výšky do 24 m</t>
  </si>
  <si>
    <t>24551554R</t>
  </si>
  <si>
    <t>Stěrka samonivelační materiál</t>
  </si>
  <si>
    <t>kg</t>
  </si>
  <si>
    <t>3*17</t>
  </si>
  <si>
    <t>1,3*17</t>
  </si>
  <si>
    <t>59782131R</t>
  </si>
  <si>
    <t>Dlaždice keramická výběr dle investora např. RAKO</t>
  </si>
  <si>
    <t>3*1,1</t>
  </si>
  <si>
    <t>775413110R00</t>
  </si>
  <si>
    <t>Podlahové lišty ze dřeva, přibíjené</t>
  </si>
  <si>
    <t xml:space="preserve">B10 + P01 : </t>
  </si>
  <si>
    <t>5,85*2</t>
  </si>
  <si>
    <t>2,64*2</t>
  </si>
  <si>
    <t>-0,8*2</t>
  </si>
  <si>
    <t>5,985*2</t>
  </si>
  <si>
    <t>5,23*2</t>
  </si>
  <si>
    <t>0,25*4</t>
  </si>
  <si>
    <t>775591900R00</t>
  </si>
  <si>
    <t>Oprava podlah, broušení vlysů, parket trojnásobné</t>
  </si>
  <si>
    <t xml:space="preserve">B10 : </t>
  </si>
  <si>
    <t>15,4</t>
  </si>
  <si>
    <t>31,3</t>
  </si>
  <si>
    <t>775981113R00</t>
  </si>
  <si>
    <t>Lišta hliníková přechodová,různá výška vlys.podlah a dlažby</t>
  </si>
  <si>
    <t>998775203R00</t>
  </si>
  <si>
    <t>Přesun hmot pro podlahy vlysové, výšky do 24 m</t>
  </si>
  <si>
    <t>611936876R</t>
  </si>
  <si>
    <t>Lišta soklová výběr dle investora</t>
  </si>
  <si>
    <t>776101115R00</t>
  </si>
  <si>
    <t>Vyrovnání podkladů samonivelační hmotou</t>
  </si>
  <si>
    <t xml:space="preserve">P03 : </t>
  </si>
  <si>
    <t>10,3</t>
  </si>
  <si>
    <t>8</t>
  </si>
  <si>
    <t>0,9</t>
  </si>
  <si>
    <t>776101121R00</t>
  </si>
  <si>
    <t>Provedení penetrace podkladu pod.povlak.podlahy</t>
  </si>
  <si>
    <t>776401800R00</t>
  </si>
  <si>
    <t>Demontáž soklíků nebo lišt, pryžových nebo z PVC</t>
  </si>
  <si>
    <t>5,5*2</t>
  </si>
  <si>
    <t>2,67*2</t>
  </si>
  <si>
    <t>-0,6*2</t>
  </si>
  <si>
    <t>-0,9</t>
  </si>
  <si>
    <t>-0,8</t>
  </si>
  <si>
    <t>2,46*2</t>
  </si>
  <si>
    <t>3,25*2</t>
  </si>
  <si>
    <t>0,97*2</t>
  </si>
  <si>
    <t>1,3*2</t>
  </si>
  <si>
    <t>-0,6</t>
  </si>
  <si>
    <t>776421100R00</t>
  </si>
  <si>
    <t>Lepení podlahových soklíků z PVC a vinylu</t>
  </si>
  <si>
    <t>-0,7*2</t>
  </si>
  <si>
    <t>-0,8*3</t>
  </si>
  <si>
    <t>3,5*2</t>
  </si>
  <si>
    <t xml:space="preserve">oedčet : </t>
  </si>
  <si>
    <t>-0,7</t>
  </si>
  <si>
    <t>1,2</t>
  </si>
  <si>
    <t>0,93</t>
  </si>
  <si>
    <t>1,75</t>
  </si>
  <si>
    <t>776511820RT2</t>
  </si>
  <si>
    <t>Odstranění PVC a koberců lepených s podložkou z ploch 10 - 20 m2</t>
  </si>
  <si>
    <t>776521100RT1</t>
  </si>
  <si>
    <t>Lepení povlak.podlah z pásů PVC pouze položení - PVC ve specifikaci (vinyl)</t>
  </si>
  <si>
    <t>998776203R00</t>
  </si>
  <si>
    <t>Přesun hmot pro podlahy povlakové, výšky do 24 m</t>
  </si>
  <si>
    <t>28342400R</t>
  </si>
  <si>
    <t>Lišta podlahová z měkčeného PVC</t>
  </si>
  <si>
    <t>28410245R</t>
  </si>
  <si>
    <t>Podlahovina PVC výběr dle investora</t>
  </si>
  <si>
    <t xml:space="preserve">OB01 : </t>
  </si>
  <si>
    <t xml:space="preserve">3.004.02 : </t>
  </si>
  <si>
    <t>(2,05*2)</t>
  </si>
  <si>
    <t>(1,46*2)</t>
  </si>
  <si>
    <t>(1,3*2)</t>
  </si>
  <si>
    <t>(0,97*2)</t>
  </si>
  <si>
    <t>781101210R00</t>
  </si>
  <si>
    <t>Penetrace podkladu pod obklady</t>
  </si>
  <si>
    <t>včetně dodávky materiálu.</t>
  </si>
  <si>
    <t>(2,05*2,2)*2</t>
  </si>
  <si>
    <t>(1,46*2,2)*2</t>
  </si>
  <si>
    <t>(1,3*2,2)*2</t>
  </si>
  <si>
    <t>(0,97*2,2)*2</t>
  </si>
  <si>
    <t>781479705R00</t>
  </si>
  <si>
    <t>Přípl.za spárovací hmotu-plošně,keram.vnitř.obklad</t>
  </si>
  <si>
    <t>998781203R00</t>
  </si>
  <si>
    <t>Přesun hmot pro obklady keramické, výšky do 24 m</t>
  </si>
  <si>
    <t>59761002R</t>
  </si>
  <si>
    <t>Obklad koupelny výběr dle investora např.obklady RAKO</t>
  </si>
  <si>
    <t>POL12_0</t>
  </si>
  <si>
    <t>((2,05*2,2)*2)*1,1</t>
  </si>
  <si>
    <t>((1,46*2,2)*2)*1,1</t>
  </si>
  <si>
    <t>((1,3*2,2)*2)*1,1</t>
  </si>
  <si>
    <t>((0,97*2,2)*2)*1,1</t>
  </si>
  <si>
    <t>781475116R00</t>
  </si>
  <si>
    <t>Obklad vnitřní stěn keramický, do tmele, OB01</t>
  </si>
  <si>
    <t>783225600R00</t>
  </si>
  <si>
    <t>Nátěr syntetický kovových konstrukcí 2x email</t>
  </si>
  <si>
    <t>Nátěr dveřních zárubní D01</t>
  </si>
  <si>
    <t>0,9*0,15</t>
  </si>
  <si>
    <t>(1,97*0,15)*2</t>
  </si>
  <si>
    <t>783612920R00</t>
  </si>
  <si>
    <t>Údržba, nátěr olejový truhlář. výrobků 2x +1x tmel</t>
  </si>
  <si>
    <t>Repase parketových podlah P01</t>
  </si>
  <si>
    <t>784402801R00</t>
  </si>
  <si>
    <t>Odstranění malby oškrábáním v místnosti H do 3,8 m</t>
  </si>
  <si>
    <t>(2,05*1,46)*2</t>
  </si>
  <si>
    <t>(1,46*1,46)*2</t>
  </si>
  <si>
    <t>-0,7*0,47</t>
  </si>
  <si>
    <t>(0,97*1)*2</t>
  </si>
  <si>
    <t>(1,3*1)*2</t>
  </si>
  <si>
    <t xml:space="preserve">strop : </t>
  </si>
  <si>
    <t>784191101R00</t>
  </si>
  <si>
    <t>Penetrace podkladu univerzální</t>
  </si>
  <si>
    <t>784195212R00</t>
  </si>
  <si>
    <t>Malba bílá, bez penetrace, 2 x</t>
  </si>
  <si>
    <t>784011222R00</t>
  </si>
  <si>
    <t>Zakrytí podlah</t>
  </si>
  <si>
    <t xml:space="preserve">Celková plocha : </t>
  </si>
  <si>
    <t>998011003R00</t>
  </si>
  <si>
    <t>Přesun hmot pro budovy zděné výšky do 24 m</t>
  </si>
  <si>
    <t>t</t>
  </si>
  <si>
    <t xml:space="preserve">Celkem : </t>
  </si>
  <si>
    <t>3,02533</t>
  </si>
  <si>
    <t>979011211R00</t>
  </si>
  <si>
    <t>Svislá doprava suti a vybour. hmot za 2.NP nošením</t>
  </si>
  <si>
    <t>3,96995</t>
  </si>
  <si>
    <t>979011219R00</t>
  </si>
  <si>
    <t>Přípl.k svislé dopr.suti za každé další NP nošením</t>
  </si>
  <si>
    <t>979081111RT2</t>
  </si>
  <si>
    <t>Odvoz suti a vybour. hmot na skládku do 1 km kontejnerem 4 t</t>
  </si>
  <si>
    <t>Včetně naložení na dopravní prostředek a složení na skládku, bez poplatku za skládku.</t>
  </si>
  <si>
    <t>979081121RT2</t>
  </si>
  <si>
    <t>Příplatek k odvozu za každý další 1 km kontejnerem 4 t</t>
  </si>
  <si>
    <t>3,96995*10</t>
  </si>
  <si>
    <t>979990107R00</t>
  </si>
  <si>
    <t>Poplatek za skládku suti - směs betonu,cihel,dřeva,izolací a další stavební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</si>
  <si>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</si>
  <si>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</si>
  <si>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</si>
  <si>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</si>
  <si>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</si>
  <si>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</si>
  <si>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</si>
  <si>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</si>
  <si>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</si>
  <si>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</si>
  <si>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</si>
  <si>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</si>
  <si>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</si>
  <si>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</si>
  <si>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</si>
  <si>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</si>
  <si>
    <t>734209103R00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</si>
  <si>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</si>
  <si>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</si>
  <si>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</si>
  <si>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</si>
  <si>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</si>
  <si>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734209113R00</t>
  </si>
  <si>
    <t>Montáž armatury závitové s dvěma závity G 1/2</t>
  </si>
  <si>
    <t>551141000</t>
  </si>
  <si>
    <t>kulový kohout mosaz, 0-110°C, DN 15, páka, červený</t>
  </si>
  <si>
    <t>734209114R00</t>
  </si>
  <si>
    <t>Montáž armatury závitové s dvěma závity G 3/4</t>
  </si>
  <si>
    <t>551172371</t>
  </si>
  <si>
    <t>Odkalovač Flamco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</si>
  <si>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</si>
  <si>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</si>
  <si>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</si>
  <si>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</si>
  <si>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</si>
  <si>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</si>
  <si>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</si>
  <si>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</si>
  <si>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</si>
  <si>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M_100083I</t>
  </si>
  <si>
    <t>Termostatická hlavice</t>
  </si>
  <si>
    <t>734222872</t>
  </si>
  <si>
    <t>Připojovací armatura HM bílá s termostatickou hlavicí</t>
  </si>
  <si>
    <t>998734101R00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</si>
  <si>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</si>
  <si>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</si>
  <si>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</si>
  <si>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</si>
  <si>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</si>
  <si>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</si>
  <si>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</si>
  <si>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</si>
  <si>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</si>
  <si>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hod</t>
  </si>
  <si>
    <t>731251051</t>
  </si>
  <si>
    <t>Závěsný elektrokotel RAY 6KE (1-6 kW)</t>
  </si>
  <si>
    <t>731251131</t>
  </si>
  <si>
    <t>Montáž elektrokotlů ocelových nástěnných přímotopných  4 až 18 kW</t>
  </si>
  <si>
    <t>998731101R00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</si>
  <si>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</si>
  <si>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</si>
  <si>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</si>
  <si>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</si>
  <si>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</si>
  <si>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</si>
  <si>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</si>
  <si>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733231150</t>
  </si>
  <si>
    <t>Axiální kompenzátor H6 15</t>
  </si>
  <si>
    <t>pár</t>
  </si>
  <si>
    <t>733231170</t>
  </si>
  <si>
    <t>Skříňka plastová 150x150 mm</t>
  </si>
  <si>
    <t>733291101</t>
  </si>
  <si>
    <t>Zkouška těsnosti potrubí měděné do D 35x1,5</t>
  </si>
  <si>
    <t>998733101R00</t>
  </si>
  <si>
    <t>Přesun hmot pro rozvody potrubí v objektech v do 6 m</t>
  </si>
  <si>
    <t>735000911R00</t>
  </si>
  <si>
    <t>Vyregulování ventilu nebo kohoutu dvojregulačního s ručním ovládáním</t>
  </si>
  <si>
    <t>735000912R00</t>
  </si>
  <si>
    <t>Vyregulování ventilu nebo kohoutu dvojregulačního s termostatickým ovládáním</t>
  </si>
  <si>
    <t>735152575</t>
  </si>
  <si>
    <t>Otopné těleso panelové Ventil Kompakt 22-060080-60-10</t>
  </si>
  <si>
    <t>735152576</t>
  </si>
  <si>
    <t>Otopné těleso panelové Ventil Kompakt 22-060090-60-10</t>
  </si>
  <si>
    <t>735152579</t>
  </si>
  <si>
    <t>Otopné těleso panelové  Ventil Kompakt 22-060120-60-10</t>
  </si>
  <si>
    <t>735159400</t>
  </si>
  <si>
    <t>Montáž deskových otopných těles do 1500 mm</t>
  </si>
  <si>
    <t>735164302</t>
  </si>
  <si>
    <t>Sada pro kombinované vytápění 500 W s termostatem</t>
  </si>
  <si>
    <t>735164306</t>
  </si>
  <si>
    <t>Elektrický radiátor o rozměru 750x1680 mm. Radiátor je rovný v bílé barvě, naplněný nemrznoucí směsí do -5°C</t>
  </si>
  <si>
    <t>735164522</t>
  </si>
  <si>
    <t>Montáž otopného tělesa trubkového Koralux Linear na stěny výšky tělesa přes 1340 mm</t>
  </si>
  <si>
    <t>735191905R00</t>
  </si>
  <si>
    <t>Odvzdušnění otopných těles</t>
  </si>
  <si>
    <t>998735101R00</t>
  </si>
  <si>
    <t>Přesun hmot pro otopná tělesa v objektech v do 6 m</t>
  </si>
  <si>
    <t>91</t>
  </si>
  <si>
    <t>Spínač ř.7 3559-A07345</t>
  </si>
  <si>
    <t>Dodávka svítidla a LED žárovek</t>
  </si>
  <si>
    <t>Spínač ř.1/0 3559-A91345</t>
  </si>
  <si>
    <t>03</t>
  </si>
  <si>
    <t>Spínač ř.1 3559-A01345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</si>
  <si>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</si>
  <si>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</si>
  <si>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</si>
  <si>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</si>
  <si>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</si>
  <si>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</si>
  <si>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</si>
  <si>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</si>
  <si>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</si>
  <si>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</si>
  <si>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</si>
  <si>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</si>
  <si>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</si>
  <si>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</si>
  <si>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</si>
  <si>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</si>
  <si>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</si>
  <si>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</si>
  <si>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</si>
  <si>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</si>
  <si>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</si>
  <si>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</si>
  <si>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</si>
  <si>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</si>
  <si>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</si>
  <si>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</si>
  <si>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</si>
  <si>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</si>
  <si>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</si>
  <si>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</si>
  <si>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</si>
  <si>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</si>
  <si>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</si>
  <si>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</si>
  <si>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</si>
  <si>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</si>
  <si>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</si>
  <si>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</si>
  <si>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</si>
  <si>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</si>
  <si>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</si>
  <si>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</si>
  <si>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</si>
  <si>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</si>
  <si>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</si>
  <si>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</si>
  <si>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</si>
  <si>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</si>
  <si>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</si>
  <si>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</si>
  <si>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</si>
  <si>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</si>
  <si>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</si>
  <si>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</si>
  <si>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</si>
  <si>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</si>
  <si>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92</t>
  </si>
  <si>
    <t>Termostat programovatelný 3292U-A003</t>
  </si>
  <si>
    <t>93</t>
  </si>
  <si>
    <t>Kryt termostatu 3292A-A140301 B</t>
  </si>
  <si>
    <t>Spínač ř.6+6 3559-A52345</t>
  </si>
  <si>
    <t>33</t>
  </si>
  <si>
    <t>Montáž svítidla</t>
  </si>
  <si>
    <t>34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</si>
  <si>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</si>
  <si>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</si>
  <si>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</si>
  <si>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</si>
  <si>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</si>
  <si>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</si>
  <si>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</si>
  <si>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</si>
  <si>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</si>
  <si>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</si>
  <si>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</si>
  <si>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</si>
  <si>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</si>
  <si>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</si>
  <si>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</si>
  <si>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</si>
  <si>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</si>
  <si>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</si>
  <si>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</si>
  <si>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</si>
  <si>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</si>
  <si>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</si>
  <si>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</si>
  <si>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</si>
  <si>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</si>
  <si>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</si>
  <si>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</si>
  <si>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</si>
  <si>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</si>
  <si>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</si>
  <si>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</si>
  <si>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</si>
  <si>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</si>
  <si>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</si>
  <si>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</si>
  <si>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</si>
  <si>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</si>
  <si>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</si>
  <si>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</si>
  <si>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</si>
  <si>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</si>
  <si>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</si>
  <si>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Termostat programovatelný 3292U-A00003</t>
  </si>
  <si>
    <t>Kryt temostatu 3292A-A 10301 B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</si>
  <si>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</si>
  <si>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</si>
  <si>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</si>
  <si>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</si>
  <si>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</si>
  <si>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</si>
  <si>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</si>
  <si>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98</t>
  </si>
  <si>
    <t>Jistič LTN-2B-1</t>
  </si>
  <si>
    <t>74</t>
  </si>
  <si>
    <t>Nástěnný rozv. RZG-N-2S28 komplet</t>
  </si>
  <si>
    <t>75</t>
  </si>
  <si>
    <t>Propojovací systém</t>
  </si>
  <si>
    <t>76</t>
  </si>
  <si>
    <t>Spínač MSO-32-3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</si>
  <si>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</si>
  <si>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</si>
  <si>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</si>
  <si>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</si>
  <si>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</si>
  <si>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</si>
  <si>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</si>
  <si>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</si>
  <si>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</si>
  <si>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</si>
  <si>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</si>
  <si>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</si>
  <si>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</si>
  <si>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</si>
  <si>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</si>
  <si>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</si>
  <si>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</si>
  <si>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86</t>
  </si>
  <si>
    <t>PODRUŽNÝ MATERIÁL</t>
  </si>
  <si>
    <t>87</t>
  </si>
  <si>
    <t>ZTRATNÉ A RIZIKO (PROŘEZ)</t>
  </si>
  <si>
    <t>88</t>
  </si>
  <si>
    <t>ZEDNICKÉ VÝPOMOCI</t>
  </si>
  <si>
    <t>REVIZE</t>
  </si>
  <si>
    <t>kpl.</t>
  </si>
  <si>
    <t>90</t>
  </si>
  <si>
    <t>Světelný vývod ukončený lustr. svorkou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</si>
</sst>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SUMIF(F51:F80,A16,I51:I80)+SUMIF(F51:F80,"PSU",I51:I80)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SUMIF(F51:F80,A17,I51:I80)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SUMIF(F51:F80,A18,I51:I80)</f>
        <v>0</v>
      </c>
      <c r="J18" s="82"/>
    </row>
    <row r="19" spans="1:10" ht="23.25" customHeight="1" x14ac:dyDescent="0.2">
      <c r="A19" s="195" t="s">
        <v>124</v>
      </c>
      <c r="B19" s="38" t="s">
        <v>29</v>
      </c>
      <c r="C19" s="59"/>
      <c r="D19" s="60"/>
      <c r="E19" s="80"/>
      <c r="F19" s="81"/>
      <c r="G19" s="80"/>
      <c r="H19" s="81"/>
      <c r="I19" s="80">
        <f>SUMIF(F51:F80,A19,I51:I80)</f>
        <v>0</v>
      </c>
      <c r="J19" s="82"/>
    </row>
    <row r="20" spans="1:10" ht="23.25" customHeight="1" x14ac:dyDescent="0.2">
      <c r="A20" s="195" t="s">
        <v>125</v>
      </c>
      <c r="B20" s="38" t="s">
        <v>30</v>
      </c>
      <c r="C20" s="59"/>
      <c r="D20" s="60"/>
      <c r="E20" s="80"/>
      <c r="F20" s="81"/>
      <c r="G20" s="80"/>
      <c r="H20" s="81"/>
      <c r="I20" s="80">
        <f>SUMIF(F51:F80,A20,I51:I80)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01 Pol'!AE779+'1 02 P1'!AE113+'1 02 Pol'!AE52</f>
        <v>0</v>
      </c>
      <c r="G39" s="149">
        <f>'1 01 Pol'!AF779+'1 02 P1'!AF113+'1 02 Pol'!AF52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01 Pol'!AE779+'1 02 P1'!AE113+'1 02 Pol'!AE52</f>
        <v>0</v>
      </c>
      <c r="G40" s="155">
        <f>'1 01 Pol'!AF779+'1 02 P1'!AF113+'1 02 Pol'!AF52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59</v>
      </c>
      <c r="C41" s="147" t="s">
        <v>58</v>
      </c>
      <c r="D41" s="147"/>
      <c r="E41" s="147"/>
      <c r="F41" s="158">
        <f>'1 01 Pol'!AE779</f>
        <v>0</v>
      </c>
      <c r="G41" s="150">
        <f>'1 01 Pol'!AF779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02 P1'!AE113</f>
        <v>0</v>
      </c>
      <c r="G42" s="150">
        <f>'1 02 P1'!AF113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60</v>
      </c>
      <c r="C43" s="147" t="s">
        <v>62</v>
      </c>
      <c r="D43" s="147"/>
      <c r="E43" s="147"/>
      <c r="F43" s="158">
        <f>'1 02 Pol'!AE52</f>
        <v>0</v>
      </c>
      <c r="G43" s="150">
        <f>'1 02 Pol'!AF52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01 Pol'!G8</f>
        <v>0</v>
      </c>
      <c r="J51" s="189" t="str">
        <f>IF(I81=0,"",I51/I81*100)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01 Pol'!G86</f>
        <v>0</v>
      </c>
      <c r="J52" s="189" t="str">
        <f>IF(I81=0,"",I52/I81*100)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01 Pol'!G90</f>
        <v>0</v>
      </c>
      <c r="J53" s="189" t="str">
        <f>IF(I81=0,"",I53/I81*100)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01 Pol'!G103</f>
        <v>0</v>
      </c>
      <c r="J54" s="189" t="str">
        <f>IF(I81=0,"",I54/I81*100)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27</v>
      </c>
      <c r="G55" s="192"/>
      <c r="H55" s="192"/>
      <c r="I55" s="192">
        <f>'1 01 Pol'!G144</f>
        <v>0</v>
      </c>
      <c r="J55" s="189" t="str">
        <f>IF(I81=0,"",I55/I81*100)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27</v>
      </c>
      <c r="G56" s="192"/>
      <c r="H56" s="192"/>
      <c r="I56" s="192">
        <f>'1 02 Pol'!G22</f>
        <v>0</v>
      </c>
      <c r="J56" s="189" t="str">
        <f>IF(I81=0,"",I56/I81*100)</f>
        <v/>
      </c>
    </row>
    <row r="57" spans="1:10" ht="36.75" customHeight="1" x14ac:dyDescent="0.2">
      <c r="A57" s="178"/>
      <c r="B57" s="183" t="s">
        <v>79</v>
      </c>
      <c r="C57" s="184" t="s">
        <v>80</v>
      </c>
      <c r="D57" s="185"/>
      <c r="E57" s="185"/>
      <c r="F57" s="191" t="s">
        <v>27</v>
      </c>
      <c r="G57" s="192"/>
      <c r="H57" s="192"/>
      <c r="I57" s="192">
        <f>'1 01 Pol'!G156</f>
        <v>0</v>
      </c>
      <c r="J57" s="189" t="str">
        <f>IF(I81=0,"",I57/I81*100)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27</v>
      </c>
      <c r="G58" s="192"/>
      <c r="H58" s="192"/>
      <c r="I58" s="192">
        <f>'1 01 Pol'!G170</f>
        <v>0</v>
      </c>
      <c r="J58" s="189" t="str">
        <f>IF(I81=0,"",I58/I81*100)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27</v>
      </c>
      <c r="G59" s="192"/>
      <c r="H59" s="192"/>
      <c r="I59" s="192">
        <f>'1 01 Pol'!G197</f>
        <v>0</v>
      </c>
      <c r="J59" s="189" t="str">
        <f>IF(I81=0,"",I59/I81*100)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27</v>
      </c>
      <c r="G60" s="192"/>
      <c r="H60" s="192"/>
      <c r="I60" s="192">
        <f>'1 01 Pol'!G266</f>
        <v>0</v>
      </c>
      <c r="J60" s="189" t="str">
        <f>IF(I81=0,"",I60/I81*100)</f>
        <v/>
      </c>
    </row>
    <row r="61" spans="1:10" ht="36.75" customHeight="1" x14ac:dyDescent="0.2">
      <c r="A61" s="178"/>
      <c r="B61" s="183" t="s">
        <v>87</v>
      </c>
      <c r="C61" s="184" t="s">
        <v>88</v>
      </c>
      <c r="D61" s="185"/>
      <c r="E61" s="185"/>
      <c r="F61" s="191" t="s">
        <v>27</v>
      </c>
      <c r="G61" s="192"/>
      <c r="H61" s="192"/>
      <c r="I61" s="192">
        <f>'1 01 Pol'!G276</f>
        <v>0</v>
      </c>
      <c r="J61" s="189" t="str">
        <f>IF(I81=0,"",I61/I81*100)</f>
        <v/>
      </c>
    </row>
    <row r="62" spans="1:10" ht="36.75" customHeight="1" x14ac:dyDescent="0.2">
      <c r="A62" s="178"/>
      <c r="B62" s="183" t="s">
        <v>87</v>
      </c>
      <c r="C62" s="184" t="s">
        <v>89</v>
      </c>
      <c r="D62" s="185"/>
      <c r="E62" s="185"/>
      <c r="F62" s="191" t="s">
        <v>27</v>
      </c>
      <c r="G62" s="192"/>
      <c r="H62" s="192"/>
      <c r="I62" s="192">
        <f>'1 02 Pol'!G26</f>
        <v>0</v>
      </c>
      <c r="J62" s="189" t="str">
        <f>IF(I81=0,"",I62/I81*100)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27</v>
      </c>
      <c r="G63" s="192"/>
      <c r="H63" s="192"/>
      <c r="I63" s="192">
        <f>'1 01 Pol'!G280</f>
        <v>0</v>
      </c>
      <c r="J63" s="189" t="str">
        <f>IF(I81=0,"",I63/I81*100)</f>
        <v/>
      </c>
    </row>
    <row r="64" spans="1:10" ht="36.75" customHeight="1" x14ac:dyDescent="0.2">
      <c r="A64" s="178"/>
      <c r="B64" s="183" t="s">
        <v>90</v>
      </c>
      <c r="C64" s="184" t="s">
        <v>92</v>
      </c>
      <c r="D64" s="185"/>
      <c r="E64" s="185"/>
      <c r="F64" s="191" t="s">
        <v>27</v>
      </c>
      <c r="G64" s="192"/>
      <c r="H64" s="192"/>
      <c r="I64" s="192">
        <f>'1 02 Pol'!G31</f>
        <v>0</v>
      </c>
      <c r="J64" s="189" t="str">
        <f>IF(I81=0,"",I64/I81*100)</f>
        <v/>
      </c>
    </row>
    <row r="65" spans="1:10" ht="36.75" customHeight="1" x14ac:dyDescent="0.2">
      <c r="A65" s="178"/>
      <c r="B65" s="183" t="s">
        <v>93</v>
      </c>
      <c r="C65" s="184" t="s">
        <v>94</v>
      </c>
      <c r="D65" s="185"/>
      <c r="E65" s="185"/>
      <c r="F65" s="191" t="s">
        <v>27</v>
      </c>
      <c r="G65" s="192"/>
      <c r="H65" s="192"/>
      <c r="I65" s="192">
        <f>'1 02 Pol'!G8</f>
        <v>0</v>
      </c>
      <c r="J65" s="189" t="str">
        <f>IF(I81=0,"",I65/I81*100)</f>
        <v/>
      </c>
    </row>
    <row r="66" spans="1:10" ht="36.75" customHeight="1" x14ac:dyDescent="0.2">
      <c r="A66" s="178"/>
      <c r="B66" s="183" t="s">
        <v>95</v>
      </c>
      <c r="C66" s="184" t="s">
        <v>96</v>
      </c>
      <c r="D66" s="185"/>
      <c r="E66" s="185"/>
      <c r="F66" s="191" t="s">
        <v>27</v>
      </c>
      <c r="G66" s="192"/>
      <c r="H66" s="192"/>
      <c r="I66" s="192">
        <f>'1 02 Pol'!G39</f>
        <v>0</v>
      </c>
      <c r="J66" s="189" t="str">
        <f>IF(I81=0,"",I66/I81*100)</f>
        <v/>
      </c>
    </row>
    <row r="67" spans="1:10" ht="36.75" customHeight="1" x14ac:dyDescent="0.2">
      <c r="A67" s="178"/>
      <c r="B67" s="183" t="s">
        <v>97</v>
      </c>
      <c r="C67" s="184" t="s">
        <v>98</v>
      </c>
      <c r="D67" s="185"/>
      <c r="E67" s="185"/>
      <c r="F67" s="191" t="s">
        <v>27</v>
      </c>
      <c r="G67" s="192"/>
      <c r="H67" s="192"/>
      <c r="I67" s="192">
        <f>'1 01 Pol'!G288</f>
        <v>0</v>
      </c>
      <c r="J67" s="189" t="str">
        <f>IF(I81=0,"",I67/I81*100)</f>
        <v/>
      </c>
    </row>
    <row r="68" spans="1:10" ht="36.75" customHeight="1" x14ac:dyDescent="0.2">
      <c r="A68" s="178"/>
      <c r="B68" s="183" t="s">
        <v>99</v>
      </c>
      <c r="C68" s="184" t="s">
        <v>100</v>
      </c>
      <c r="D68" s="185"/>
      <c r="E68" s="185"/>
      <c r="F68" s="191" t="s">
        <v>27</v>
      </c>
      <c r="G68" s="192"/>
      <c r="H68" s="192"/>
      <c r="I68" s="192">
        <f>'1 01 Pol'!G327</f>
        <v>0</v>
      </c>
      <c r="J68" s="189" t="str">
        <f>IF(I81=0,"",I68/I81*100)</f>
        <v/>
      </c>
    </row>
    <row r="69" spans="1:10" ht="36.75" customHeight="1" x14ac:dyDescent="0.2">
      <c r="A69" s="178"/>
      <c r="B69" s="183" t="s">
        <v>101</v>
      </c>
      <c r="C69" s="184" t="s">
        <v>102</v>
      </c>
      <c r="D69" s="185"/>
      <c r="E69" s="185"/>
      <c r="F69" s="191" t="s">
        <v>27</v>
      </c>
      <c r="G69" s="192"/>
      <c r="H69" s="192"/>
      <c r="I69" s="192">
        <f>'1 01 Pol'!G372</f>
        <v>0</v>
      </c>
      <c r="J69" s="189" t="str">
        <f>IF(I81=0,"",I69/I81*100)</f>
        <v/>
      </c>
    </row>
    <row r="70" spans="1:10" ht="36.75" customHeight="1" x14ac:dyDescent="0.2">
      <c r="A70" s="178"/>
      <c r="B70" s="183" t="s">
        <v>103</v>
      </c>
      <c r="C70" s="184" t="s">
        <v>104</v>
      </c>
      <c r="D70" s="185"/>
      <c r="E70" s="185"/>
      <c r="F70" s="191" t="s">
        <v>27</v>
      </c>
      <c r="G70" s="192"/>
      <c r="H70" s="192"/>
      <c r="I70" s="192">
        <f>'1 01 Pol'!G411</f>
        <v>0</v>
      </c>
      <c r="J70" s="189" t="str">
        <f>IF(I81=0,"",I70/I81*100)</f>
        <v/>
      </c>
    </row>
    <row r="71" spans="1:10" ht="36.75" customHeight="1" x14ac:dyDescent="0.2">
      <c r="A71" s="178"/>
      <c r="B71" s="183" t="s">
        <v>105</v>
      </c>
      <c r="C71" s="184" t="s">
        <v>106</v>
      </c>
      <c r="D71" s="185"/>
      <c r="E71" s="185"/>
      <c r="F71" s="191" t="s">
        <v>27</v>
      </c>
      <c r="G71" s="192"/>
      <c r="H71" s="192"/>
      <c r="I71" s="192">
        <f>'1 01 Pol'!G522</f>
        <v>0</v>
      </c>
      <c r="J71" s="189" t="str">
        <f>IF(I81=0,"",I71/I81*100)</f>
        <v/>
      </c>
    </row>
    <row r="72" spans="1:10" ht="36.75" customHeight="1" x14ac:dyDescent="0.2">
      <c r="A72" s="178"/>
      <c r="B72" s="183" t="s">
        <v>107</v>
      </c>
      <c r="C72" s="184" t="s">
        <v>108</v>
      </c>
      <c r="D72" s="185"/>
      <c r="E72" s="185"/>
      <c r="F72" s="191" t="s">
        <v>27</v>
      </c>
      <c r="G72" s="192"/>
      <c r="H72" s="192"/>
      <c r="I72" s="192">
        <f>'1 01 Pol'!G582</f>
        <v>0</v>
      </c>
      <c r="J72" s="189" t="str">
        <f>IF(I81=0,"",I72/I81*100)</f>
        <v/>
      </c>
    </row>
    <row r="73" spans="1:10" ht="36.75" customHeight="1" x14ac:dyDescent="0.2">
      <c r="A73" s="178"/>
      <c r="B73" s="183" t="s">
        <v>109</v>
      </c>
      <c r="C73" s="184" t="s">
        <v>110</v>
      </c>
      <c r="D73" s="185"/>
      <c r="E73" s="185"/>
      <c r="F73" s="191" t="s">
        <v>27</v>
      </c>
      <c r="G73" s="192"/>
      <c r="H73" s="192"/>
      <c r="I73" s="192">
        <f>'1 01 Pol'!G595</f>
        <v>0</v>
      </c>
      <c r="J73" s="189" t="str">
        <f>IF(I81=0,"",I73/I81*100)</f>
        <v/>
      </c>
    </row>
    <row r="74" spans="1:10" ht="36.75" customHeight="1" x14ac:dyDescent="0.2">
      <c r="A74" s="178"/>
      <c r="B74" s="183" t="s">
        <v>111</v>
      </c>
      <c r="C74" s="184" t="s">
        <v>112</v>
      </c>
      <c r="D74" s="185"/>
      <c r="E74" s="185"/>
      <c r="F74" s="191" t="s">
        <v>28</v>
      </c>
      <c r="G74" s="192"/>
      <c r="H74" s="192"/>
      <c r="I74" s="192">
        <f>'1 02 P1'!G8+'1 02 P1'!G108</f>
        <v>0</v>
      </c>
      <c r="J74" s="189" t="str">
        <f>IF(I81=0,"",I74/I81*100)</f>
        <v/>
      </c>
    </row>
    <row r="75" spans="1:10" ht="36.75" customHeight="1" x14ac:dyDescent="0.2">
      <c r="A75" s="178"/>
      <c r="B75" s="183" t="s">
        <v>113</v>
      </c>
      <c r="C75" s="184" t="s">
        <v>114</v>
      </c>
      <c r="D75" s="185"/>
      <c r="E75" s="185"/>
      <c r="F75" s="191" t="s">
        <v>28</v>
      </c>
      <c r="G75" s="192"/>
      <c r="H75" s="192"/>
      <c r="I75" s="192">
        <f>'1 02 P1'!G44+'1 02 P1'!G110</f>
        <v>0</v>
      </c>
      <c r="J75" s="189" t="str">
        <f>IF(I81=0,"",I75/I81*100)</f>
        <v/>
      </c>
    </row>
    <row r="76" spans="1:10" ht="36.75" customHeight="1" x14ac:dyDescent="0.2">
      <c r="A76" s="178"/>
      <c r="B76" s="183" t="s">
        <v>115</v>
      </c>
      <c r="C76" s="184" t="s">
        <v>116</v>
      </c>
      <c r="D76" s="185"/>
      <c r="E76" s="185"/>
      <c r="F76" s="191" t="s">
        <v>28</v>
      </c>
      <c r="G76" s="192"/>
      <c r="H76" s="192"/>
      <c r="I76" s="192">
        <f>'1 02 P1'!G84</f>
        <v>0</v>
      </c>
      <c r="J76" s="189" t="str">
        <f>IF(I81=0,"",I76/I81*100)</f>
        <v/>
      </c>
    </row>
    <row r="77" spans="1:10" ht="36.75" customHeight="1" x14ac:dyDescent="0.2">
      <c r="A77" s="178"/>
      <c r="B77" s="183" t="s">
        <v>117</v>
      </c>
      <c r="C77" s="184" t="s">
        <v>118</v>
      </c>
      <c r="D77" s="185"/>
      <c r="E77" s="185"/>
      <c r="F77" s="191" t="s">
        <v>28</v>
      </c>
      <c r="G77" s="192"/>
      <c r="H77" s="192"/>
      <c r="I77" s="192">
        <f>'1 02 P1'!G90</f>
        <v>0</v>
      </c>
      <c r="J77" s="189" t="str">
        <f>IF(I81=0,"",I77/I81*100)</f>
        <v/>
      </c>
    </row>
    <row r="78" spans="1:10" ht="36.75" customHeight="1" x14ac:dyDescent="0.2">
      <c r="A78" s="178"/>
      <c r="B78" s="183" t="s">
        <v>119</v>
      </c>
      <c r="C78" s="184" t="s">
        <v>120</v>
      </c>
      <c r="D78" s="185"/>
      <c r="E78" s="185"/>
      <c r="F78" s="191" t="s">
        <v>28</v>
      </c>
      <c r="G78" s="192"/>
      <c r="H78" s="192"/>
      <c r="I78" s="192">
        <f>'1 02 P1'!G102</f>
        <v>0</v>
      </c>
      <c r="J78" s="189" t="str">
        <f>IF(I81=0,"",I78/I81*100)</f>
        <v/>
      </c>
    </row>
    <row r="79" spans="1:10" ht="36.75" customHeight="1" x14ac:dyDescent="0.2">
      <c r="A79" s="178"/>
      <c r="B79" s="183" t="s">
        <v>121</v>
      </c>
      <c r="C79" s="184" t="s">
        <v>122</v>
      </c>
      <c r="D79" s="185"/>
      <c r="E79" s="185"/>
      <c r="F79" s="191" t="s">
        <v>123</v>
      </c>
      <c r="G79" s="192"/>
      <c r="H79" s="192"/>
      <c r="I79" s="192">
        <f>'1 01 Pol'!G751</f>
        <v>0</v>
      </c>
      <c r="J79" s="189" t="str">
        <f>IF(I81=0,"",I79/I81*100)</f>
        <v/>
      </c>
    </row>
    <row r="80" spans="1:10" ht="36.75" customHeight="1" x14ac:dyDescent="0.2">
      <c r="A80" s="178"/>
      <c r="B80" s="183" t="s">
        <v>124</v>
      </c>
      <c r="C80" s="184" t="s">
        <v>29</v>
      </c>
      <c r="D80" s="185"/>
      <c r="E80" s="185"/>
      <c r="F80" s="191" t="s">
        <v>124</v>
      </c>
      <c r="G80" s="192"/>
      <c r="H80" s="192"/>
      <c r="I80" s="192">
        <f>'1 01 Pol'!G771</f>
        <v>0</v>
      </c>
      <c r="J80" s="189" t="str">
        <f>IF(I81=0,"",I80/I81*100)</f>
        <v/>
      </c>
    </row>
    <row r="81" spans="1:10" ht="25.5" customHeight="1" x14ac:dyDescent="0.2">
      <c r="A81" s="179"/>
      <c r="B81" s="186" t="s">
        <v>1</v>
      </c>
      <c r="C81" s="187"/>
      <c r="D81" s="188"/>
      <c r="E81" s="188"/>
      <c r="F81" s="193"/>
      <c r="G81" s="194"/>
      <c r="H81" s="194"/>
      <c r="I81" s="194">
        <f>SUM(I51:I80)</f>
        <v>0</v>
      </c>
      <c r="J81" s="190">
        <f>SUM(J51:J80)</f>
        <v>0</v>
      </c>
    </row>
    <row r="82" spans="1:10" x14ac:dyDescent="0.2">
      <c r="F82" s="134"/>
      <c r="G82" s="134"/>
      <c r="H82" s="134"/>
      <c r="I82" s="134"/>
      <c r="J82" s="135"/>
    </row>
    <row r="83" spans="1:10" x14ac:dyDescent="0.2">
      <c r="F83" s="134"/>
      <c r="G83" s="134"/>
      <c r="H83" s="134"/>
      <c r="I83" s="134"/>
      <c r="J83" s="135"/>
    </row>
    <row r="84" spans="1:10" x14ac:dyDescent="0.2">
      <c r="F84" s="134"/>
      <c r="G84" s="134"/>
      <c r="H84" s="134"/>
      <c r="I84" s="134"/>
      <c r="J84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59</v>
      </c>
      <c r="C4" s="203" t="s">
        <v>58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67</v>
      </c>
      <c r="C8" s="257" t="s">
        <v>68</v>
      </c>
      <c r="D8" s="237"/>
      <c r="E8" s="238"/>
      <c r="F8" s="239"/>
      <c r="G8" s="240">
        <f>SUMIF(AG9:AG85,"&lt;&gt;NOR",G9:G85)</f>
        <v>0</v>
      </c>
      <c r="H8" s="234"/>
      <c r="I8" s="234">
        <f>SUM(I9:I85)</f>
        <v>0</v>
      </c>
      <c r="J8" s="234"/>
      <c r="K8" s="234">
        <f>SUM(K9:K85)</f>
        <v>0</v>
      </c>
      <c r="L8" s="234"/>
      <c r="M8" s="234">
        <f>SUM(M9:M85)</f>
        <v>0</v>
      </c>
      <c r="N8" s="234"/>
      <c r="O8" s="234">
        <f>SUM(O9:O85)</f>
        <v>1.5200000000000002</v>
      </c>
      <c r="P8" s="234"/>
      <c r="Q8" s="234">
        <f>SUM(Q9:Q85)</f>
        <v>0</v>
      </c>
      <c r="R8" s="234"/>
      <c r="S8" s="234"/>
      <c r="T8" s="234"/>
      <c r="U8" s="234"/>
      <c r="V8" s="234">
        <f>SUM(V9:V85)</f>
        <v>0</v>
      </c>
      <c r="W8" s="234"/>
      <c r="X8" s="234"/>
      <c r="AG8" t="s">
        <v>152</v>
      </c>
    </row>
    <row r="9" spans="1:60" outlineLevel="1" x14ac:dyDescent="0.2">
      <c r="A9" s="241">
        <v>1</v>
      </c>
      <c r="B9" s="242" t="s">
        <v>153</v>
      </c>
      <c r="C9" s="258" t="s">
        <v>154</v>
      </c>
      <c r="D9" s="243" t="s">
        <v>155</v>
      </c>
      <c r="E9" s="244">
        <v>12.2905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4.0000000000000003E-5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156</v>
      </c>
      <c r="T9" s="230" t="s">
        <v>157</v>
      </c>
      <c r="U9" s="230">
        <v>0</v>
      </c>
      <c r="V9" s="230">
        <f>ROUND(E9*U9,2)</f>
        <v>0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159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9" t="s">
        <v>160</v>
      </c>
      <c r="D10" s="232"/>
      <c r="E10" s="233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161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162</v>
      </c>
      <c r="D11" s="232"/>
      <c r="E11" s="233">
        <v>5.47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9" t="s">
        <v>163</v>
      </c>
      <c r="D12" s="232"/>
      <c r="E12" s="233">
        <v>5.86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164</v>
      </c>
      <c r="D13" s="232"/>
      <c r="E13" s="233">
        <v>0.49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9" t="s">
        <v>165</v>
      </c>
      <c r="D14" s="232"/>
      <c r="E14" s="233">
        <v>0.47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41">
        <v>2</v>
      </c>
      <c r="B15" s="242" t="s">
        <v>166</v>
      </c>
      <c r="C15" s="258" t="s">
        <v>167</v>
      </c>
      <c r="D15" s="243" t="s">
        <v>155</v>
      </c>
      <c r="E15" s="244">
        <v>70.2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3.5500000000000002E-3</v>
      </c>
      <c r="O15" s="230">
        <f>ROUND(E15*N15,2)</f>
        <v>0.25</v>
      </c>
      <c r="P15" s="230">
        <v>0</v>
      </c>
      <c r="Q15" s="230">
        <f>ROUND(E15*P15,2)</f>
        <v>0</v>
      </c>
      <c r="R15" s="230"/>
      <c r="S15" s="230" t="s">
        <v>156</v>
      </c>
      <c r="T15" s="230" t="s">
        <v>157</v>
      </c>
      <c r="U15" s="230">
        <v>0</v>
      </c>
      <c r="V15" s="230">
        <f>ROUND(E15*U15,2)</f>
        <v>0</v>
      </c>
      <c r="W15" s="230"/>
      <c r="X15" s="230" t="s">
        <v>158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0" t="s">
        <v>168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9" t="s">
        <v>170</v>
      </c>
      <c r="D17" s="232"/>
      <c r="E17" s="233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161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171</v>
      </c>
      <c r="D18" s="232"/>
      <c r="E18" s="233">
        <v>70.2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161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3</v>
      </c>
      <c r="B19" s="242" t="s">
        <v>172</v>
      </c>
      <c r="C19" s="258" t="s">
        <v>173</v>
      </c>
      <c r="D19" s="243" t="s">
        <v>155</v>
      </c>
      <c r="E19" s="244">
        <v>245.1292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3.2799999999999999E-3</v>
      </c>
      <c r="O19" s="230">
        <f>ROUND(E19*N19,2)</f>
        <v>0.8</v>
      </c>
      <c r="P19" s="230">
        <v>0</v>
      </c>
      <c r="Q19" s="230">
        <f>ROUND(E19*P19,2)</f>
        <v>0</v>
      </c>
      <c r="R19" s="230"/>
      <c r="S19" s="230" t="s">
        <v>156</v>
      </c>
      <c r="T19" s="230" t="s">
        <v>157</v>
      </c>
      <c r="U19" s="230">
        <v>0</v>
      </c>
      <c r="V19" s="230">
        <f>ROUND(E19*U19,2)</f>
        <v>0</v>
      </c>
      <c r="W19" s="230"/>
      <c r="X19" s="230" t="s">
        <v>158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174</v>
      </c>
      <c r="D20" s="232"/>
      <c r="E20" s="233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161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9" t="s">
        <v>175</v>
      </c>
      <c r="D21" s="232"/>
      <c r="E21" s="233">
        <v>38.17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1"/>
      <c r="Z21" s="211"/>
      <c r="AA21" s="211"/>
      <c r="AB21" s="211"/>
      <c r="AC21" s="211"/>
      <c r="AD21" s="211"/>
      <c r="AE21" s="211"/>
      <c r="AF21" s="211"/>
      <c r="AG21" s="211" t="s">
        <v>161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176</v>
      </c>
      <c r="D22" s="232"/>
      <c r="E22" s="233">
        <v>18.53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9" t="s">
        <v>177</v>
      </c>
      <c r="D23" s="232"/>
      <c r="E23" s="233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161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178</v>
      </c>
      <c r="D24" s="232"/>
      <c r="E24" s="233">
        <v>-2.76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9" t="s">
        <v>179</v>
      </c>
      <c r="D25" s="232"/>
      <c r="E25" s="233">
        <v>-3.15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1"/>
      <c r="Z25" s="211"/>
      <c r="AA25" s="211"/>
      <c r="AB25" s="211"/>
      <c r="AC25" s="211"/>
      <c r="AD25" s="211"/>
      <c r="AE25" s="211"/>
      <c r="AF25" s="211"/>
      <c r="AG25" s="211" t="s">
        <v>161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180</v>
      </c>
      <c r="D26" s="232"/>
      <c r="E26" s="233">
        <v>-1.77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9" t="s">
        <v>181</v>
      </c>
      <c r="D27" s="232"/>
      <c r="E27" s="233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161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9" t="s">
        <v>182</v>
      </c>
      <c r="D28" s="232"/>
      <c r="E28" s="233">
        <v>5.17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161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183</v>
      </c>
      <c r="D29" s="232"/>
      <c r="E29" s="233">
        <v>3.68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161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184</v>
      </c>
      <c r="D30" s="232"/>
      <c r="E30" s="233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161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185</v>
      </c>
      <c r="D31" s="232"/>
      <c r="E31" s="233">
        <v>22.82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161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186</v>
      </c>
      <c r="D32" s="232"/>
      <c r="E32" s="233">
        <v>17.27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187</v>
      </c>
      <c r="D33" s="232"/>
      <c r="E33" s="233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9" t="s">
        <v>188</v>
      </c>
      <c r="D34" s="232"/>
      <c r="E34" s="233">
        <v>0.28000000000000003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189</v>
      </c>
      <c r="D35" s="232"/>
      <c r="E35" s="233">
        <v>1.2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161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177</v>
      </c>
      <c r="D36" s="232"/>
      <c r="E36" s="233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9" t="s">
        <v>190</v>
      </c>
      <c r="D37" s="232"/>
      <c r="E37" s="233">
        <v>-1.38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161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9" t="s">
        <v>191</v>
      </c>
      <c r="D38" s="232"/>
      <c r="E38" s="233">
        <v>-1.58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161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192</v>
      </c>
      <c r="D39" s="232"/>
      <c r="E39" s="233">
        <v>-4.28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193</v>
      </c>
      <c r="D40" s="232"/>
      <c r="E40" s="233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194</v>
      </c>
      <c r="D41" s="232"/>
      <c r="E41" s="233">
        <v>3.01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9" t="s">
        <v>195</v>
      </c>
      <c r="D42" s="232"/>
      <c r="E42" s="233">
        <v>3.89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161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9" t="s">
        <v>196</v>
      </c>
      <c r="D43" s="232"/>
      <c r="E43" s="233">
        <v>5.67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1"/>
      <c r="Z43" s="211"/>
      <c r="AA43" s="211"/>
      <c r="AB43" s="211"/>
      <c r="AC43" s="211"/>
      <c r="AD43" s="211"/>
      <c r="AE43" s="211"/>
      <c r="AF43" s="211"/>
      <c r="AG43" s="211" t="s">
        <v>161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177</v>
      </c>
      <c r="D44" s="232"/>
      <c r="E44" s="233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9" t="s">
        <v>197</v>
      </c>
      <c r="D45" s="232"/>
      <c r="E45" s="233">
        <v>-0.47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1"/>
      <c r="Z45" s="211"/>
      <c r="AA45" s="211"/>
      <c r="AB45" s="211"/>
      <c r="AC45" s="211"/>
      <c r="AD45" s="211"/>
      <c r="AE45" s="211"/>
      <c r="AF45" s="211"/>
      <c r="AG45" s="211" t="s">
        <v>161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190</v>
      </c>
      <c r="D46" s="232"/>
      <c r="E46" s="233">
        <v>-1.38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9" t="s">
        <v>198</v>
      </c>
      <c r="D47" s="232"/>
      <c r="E47" s="233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161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199</v>
      </c>
      <c r="D48" s="232"/>
      <c r="E48" s="233">
        <v>40.6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9" t="s">
        <v>200</v>
      </c>
      <c r="D49" s="232"/>
      <c r="E49" s="233">
        <v>18.32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161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187</v>
      </c>
      <c r="D50" s="232"/>
      <c r="E50" s="233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59" t="s">
        <v>188</v>
      </c>
      <c r="D51" s="232"/>
      <c r="E51" s="233">
        <v>0.28000000000000003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1"/>
      <c r="Z51" s="211"/>
      <c r="AA51" s="211"/>
      <c r="AB51" s="211"/>
      <c r="AC51" s="211"/>
      <c r="AD51" s="211"/>
      <c r="AE51" s="211"/>
      <c r="AF51" s="211"/>
      <c r="AG51" s="211" t="s">
        <v>161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9" t="s">
        <v>189</v>
      </c>
      <c r="D52" s="232"/>
      <c r="E52" s="233">
        <v>1.2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1"/>
      <c r="Z52" s="211"/>
      <c r="AA52" s="211"/>
      <c r="AB52" s="211"/>
      <c r="AC52" s="211"/>
      <c r="AD52" s="211"/>
      <c r="AE52" s="211"/>
      <c r="AF52" s="211"/>
      <c r="AG52" s="211" t="s">
        <v>161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9" t="s">
        <v>177</v>
      </c>
      <c r="D53" s="232"/>
      <c r="E53" s="233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161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179</v>
      </c>
      <c r="D54" s="232"/>
      <c r="E54" s="233">
        <v>-3.15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9" t="s">
        <v>201</v>
      </c>
      <c r="D55" s="232"/>
      <c r="E55" s="233">
        <v>-2.74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161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59" t="s">
        <v>202</v>
      </c>
      <c r="D56" s="232"/>
      <c r="E56" s="233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1"/>
      <c r="Z56" s="211"/>
      <c r="AA56" s="211"/>
      <c r="AB56" s="211"/>
      <c r="AC56" s="211"/>
      <c r="AD56" s="211"/>
      <c r="AE56" s="211"/>
      <c r="AF56" s="211"/>
      <c r="AG56" s="211" t="s">
        <v>161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203</v>
      </c>
      <c r="D57" s="232"/>
      <c r="E57" s="233">
        <v>42.25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204</v>
      </c>
      <c r="D58" s="232"/>
      <c r="E58" s="233">
        <v>36.92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187</v>
      </c>
      <c r="D59" s="232"/>
      <c r="E59" s="233"/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161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59" t="s">
        <v>205</v>
      </c>
      <c r="D60" s="232"/>
      <c r="E60" s="233">
        <v>0.61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1"/>
      <c r="Z60" s="211"/>
      <c r="AA60" s="211"/>
      <c r="AB60" s="211"/>
      <c r="AC60" s="211"/>
      <c r="AD60" s="211"/>
      <c r="AE60" s="211"/>
      <c r="AF60" s="211"/>
      <c r="AG60" s="211" t="s">
        <v>161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9" t="s">
        <v>206</v>
      </c>
      <c r="D61" s="232"/>
      <c r="E61" s="233">
        <v>2.4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1"/>
      <c r="Z61" s="211"/>
      <c r="AA61" s="211"/>
      <c r="AB61" s="211"/>
      <c r="AC61" s="211"/>
      <c r="AD61" s="211"/>
      <c r="AE61" s="211"/>
      <c r="AF61" s="211"/>
      <c r="AG61" s="211" t="s">
        <v>161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59" t="s">
        <v>207</v>
      </c>
      <c r="D62" s="232"/>
      <c r="E62" s="233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11"/>
      <c r="Z62" s="211"/>
      <c r="AA62" s="211"/>
      <c r="AB62" s="211"/>
      <c r="AC62" s="211"/>
      <c r="AD62" s="211"/>
      <c r="AE62" s="211"/>
      <c r="AF62" s="211"/>
      <c r="AG62" s="211" t="s">
        <v>161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59" t="s">
        <v>208</v>
      </c>
      <c r="D63" s="232"/>
      <c r="E63" s="233">
        <v>2.56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11"/>
      <c r="Z63" s="211"/>
      <c r="AA63" s="211"/>
      <c r="AB63" s="211"/>
      <c r="AC63" s="211"/>
      <c r="AD63" s="211"/>
      <c r="AE63" s="211"/>
      <c r="AF63" s="211"/>
      <c r="AG63" s="211" t="s">
        <v>161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209</v>
      </c>
      <c r="D64" s="232"/>
      <c r="E64" s="233">
        <v>3.43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9" t="s">
        <v>177</v>
      </c>
      <c r="D65" s="232"/>
      <c r="E65" s="233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1"/>
      <c r="Z65" s="211"/>
      <c r="AA65" s="211"/>
      <c r="AB65" s="211"/>
      <c r="AC65" s="211"/>
      <c r="AD65" s="211"/>
      <c r="AE65" s="211"/>
      <c r="AF65" s="211"/>
      <c r="AG65" s="211" t="s">
        <v>161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59" t="s">
        <v>210</v>
      </c>
      <c r="D66" s="232"/>
      <c r="E66" s="233">
        <v>-0.49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1"/>
      <c r="Z66" s="211"/>
      <c r="AA66" s="211"/>
      <c r="AB66" s="211"/>
      <c r="AC66" s="211"/>
      <c r="AD66" s="211"/>
      <c r="AE66" s="211"/>
      <c r="AF66" s="211"/>
      <c r="AG66" s="211" t="s">
        <v>161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1">
        <v>4</v>
      </c>
      <c r="B67" s="242" t="s">
        <v>211</v>
      </c>
      <c r="C67" s="258" t="s">
        <v>212</v>
      </c>
      <c r="D67" s="243" t="s">
        <v>155</v>
      </c>
      <c r="E67" s="244">
        <v>22.7728</v>
      </c>
      <c r="F67" s="245"/>
      <c r="G67" s="246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1.5810000000000001E-2</v>
      </c>
      <c r="O67" s="230">
        <f>ROUND(E67*N67,2)</f>
        <v>0.36</v>
      </c>
      <c r="P67" s="230">
        <v>0</v>
      </c>
      <c r="Q67" s="230">
        <f>ROUND(E67*P67,2)</f>
        <v>0</v>
      </c>
      <c r="R67" s="230"/>
      <c r="S67" s="230" t="s">
        <v>156</v>
      </c>
      <c r="T67" s="230" t="s">
        <v>157</v>
      </c>
      <c r="U67" s="230">
        <v>0</v>
      </c>
      <c r="V67" s="230">
        <f>ROUND(E67*U67,2)</f>
        <v>0</v>
      </c>
      <c r="W67" s="230"/>
      <c r="X67" s="230" t="s">
        <v>158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159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0" t="s">
        <v>168</v>
      </c>
      <c r="D68" s="247"/>
      <c r="E68" s="247"/>
      <c r="F68" s="247"/>
      <c r="G68" s="247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11"/>
      <c r="Z68" s="211"/>
      <c r="AA68" s="211"/>
      <c r="AB68" s="211"/>
      <c r="AC68" s="211"/>
      <c r="AD68" s="211"/>
      <c r="AE68" s="211"/>
      <c r="AF68" s="211"/>
      <c r="AG68" s="211" t="s">
        <v>169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181</v>
      </c>
      <c r="D69" s="232"/>
      <c r="E69" s="233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161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59" t="s">
        <v>213</v>
      </c>
      <c r="D70" s="232"/>
      <c r="E70" s="233">
        <v>8.1999999999999993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11"/>
      <c r="Z70" s="211"/>
      <c r="AA70" s="211"/>
      <c r="AB70" s="211"/>
      <c r="AC70" s="211"/>
      <c r="AD70" s="211"/>
      <c r="AE70" s="211"/>
      <c r="AF70" s="211"/>
      <c r="AG70" s="211" t="s">
        <v>161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59" t="s">
        <v>214</v>
      </c>
      <c r="D71" s="232"/>
      <c r="E71" s="233">
        <v>5.84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1"/>
      <c r="Z71" s="211"/>
      <c r="AA71" s="211"/>
      <c r="AB71" s="211"/>
      <c r="AC71" s="211"/>
      <c r="AD71" s="211"/>
      <c r="AE71" s="211"/>
      <c r="AF71" s="211"/>
      <c r="AG71" s="211" t="s">
        <v>161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59" t="s">
        <v>177</v>
      </c>
      <c r="D72" s="232"/>
      <c r="E72" s="233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11"/>
      <c r="Z72" s="211"/>
      <c r="AA72" s="211"/>
      <c r="AB72" s="211"/>
      <c r="AC72" s="211"/>
      <c r="AD72" s="211"/>
      <c r="AE72" s="211"/>
      <c r="AF72" s="211"/>
      <c r="AG72" s="211" t="s">
        <v>161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9" t="s">
        <v>190</v>
      </c>
      <c r="D73" s="232"/>
      <c r="E73" s="233">
        <v>-1.38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161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59" t="s">
        <v>184</v>
      </c>
      <c r="D74" s="232"/>
      <c r="E74" s="233"/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1"/>
      <c r="Z74" s="211"/>
      <c r="AA74" s="211"/>
      <c r="AB74" s="211"/>
      <c r="AC74" s="211"/>
      <c r="AD74" s="211"/>
      <c r="AE74" s="211"/>
      <c r="AF74" s="211"/>
      <c r="AG74" s="211" t="s">
        <v>161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215</v>
      </c>
      <c r="D75" s="232"/>
      <c r="E75" s="233">
        <v>4.28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207</v>
      </c>
      <c r="D76" s="232"/>
      <c r="E76" s="233"/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59" t="s">
        <v>216</v>
      </c>
      <c r="D77" s="232"/>
      <c r="E77" s="233">
        <v>3.95</v>
      </c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11"/>
      <c r="Z77" s="211"/>
      <c r="AA77" s="211"/>
      <c r="AB77" s="211"/>
      <c r="AC77" s="211"/>
      <c r="AD77" s="211"/>
      <c r="AE77" s="211"/>
      <c r="AF77" s="211"/>
      <c r="AG77" s="211" t="s">
        <v>161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217</v>
      </c>
      <c r="D78" s="232"/>
      <c r="E78" s="233">
        <v>2.95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59" t="s">
        <v>177</v>
      </c>
      <c r="D79" s="232"/>
      <c r="E79" s="233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11"/>
      <c r="Z79" s="211"/>
      <c r="AA79" s="211"/>
      <c r="AB79" s="211"/>
      <c r="AC79" s="211"/>
      <c r="AD79" s="211"/>
      <c r="AE79" s="211"/>
      <c r="AF79" s="211"/>
      <c r="AG79" s="211" t="s">
        <v>161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9" t="s">
        <v>218</v>
      </c>
      <c r="D80" s="232"/>
      <c r="E80" s="233">
        <v>-1.06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161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41">
        <v>5</v>
      </c>
      <c r="B81" s="242" t="s">
        <v>219</v>
      </c>
      <c r="C81" s="258" t="s">
        <v>220</v>
      </c>
      <c r="D81" s="243" t="s">
        <v>155</v>
      </c>
      <c r="E81" s="244">
        <v>3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3.6069999999999998E-2</v>
      </c>
      <c r="O81" s="230">
        <f>ROUND(E81*N81,2)</f>
        <v>0.11</v>
      </c>
      <c r="P81" s="230">
        <v>0</v>
      </c>
      <c r="Q81" s="230">
        <f>ROUND(E81*P81,2)</f>
        <v>0</v>
      </c>
      <c r="R81" s="230"/>
      <c r="S81" s="230" t="s">
        <v>156</v>
      </c>
      <c r="T81" s="230" t="s">
        <v>157</v>
      </c>
      <c r="U81" s="230">
        <v>0</v>
      </c>
      <c r="V81" s="230">
        <f>ROUND(E81*U81,2)</f>
        <v>0</v>
      </c>
      <c r="W81" s="230"/>
      <c r="X81" s="230" t="s">
        <v>158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159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9" t="s">
        <v>221</v>
      </c>
      <c r="D82" s="232"/>
      <c r="E82" s="233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161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59" t="s">
        <v>222</v>
      </c>
      <c r="D83" s="232"/>
      <c r="E83" s="233">
        <v>1.5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11"/>
      <c r="Z83" s="211"/>
      <c r="AA83" s="211"/>
      <c r="AB83" s="211"/>
      <c r="AC83" s="211"/>
      <c r="AD83" s="211"/>
      <c r="AE83" s="211"/>
      <c r="AF83" s="211"/>
      <c r="AG83" s="211" t="s">
        <v>161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9" t="s">
        <v>223</v>
      </c>
      <c r="D84" s="232"/>
      <c r="E84" s="233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161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9" t="s">
        <v>222</v>
      </c>
      <c r="D85" s="232"/>
      <c r="E85" s="233">
        <v>1.5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161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">
      <c r="A86" s="235" t="s">
        <v>151</v>
      </c>
      <c r="B86" s="236" t="s">
        <v>69</v>
      </c>
      <c r="C86" s="257" t="s">
        <v>70</v>
      </c>
      <c r="D86" s="237"/>
      <c r="E86" s="238"/>
      <c r="F86" s="239"/>
      <c r="G86" s="240">
        <f>SUMIF(AG87:AG89,"&lt;&gt;NOR",G87:G89)</f>
        <v>0</v>
      </c>
      <c r="H86" s="234"/>
      <c r="I86" s="234">
        <f>SUM(I87:I89)</f>
        <v>0</v>
      </c>
      <c r="J86" s="234"/>
      <c r="K86" s="234">
        <f>SUM(K87:K89)</f>
        <v>0</v>
      </c>
      <c r="L86" s="234"/>
      <c r="M86" s="234">
        <f>SUM(M87:M89)</f>
        <v>0</v>
      </c>
      <c r="N86" s="234"/>
      <c r="O86" s="234">
        <f>SUM(O87:O89)</f>
        <v>0.11</v>
      </c>
      <c r="P86" s="234"/>
      <c r="Q86" s="234">
        <f>SUM(Q87:Q89)</f>
        <v>0</v>
      </c>
      <c r="R86" s="234"/>
      <c r="S86" s="234"/>
      <c r="T86" s="234"/>
      <c r="U86" s="234"/>
      <c r="V86" s="234">
        <f>SUM(V87:V89)</f>
        <v>0</v>
      </c>
      <c r="W86" s="234"/>
      <c r="X86" s="234"/>
      <c r="AG86" t="s">
        <v>152</v>
      </c>
    </row>
    <row r="87" spans="1:60" outlineLevel="1" x14ac:dyDescent="0.2">
      <c r="A87" s="241">
        <v>6</v>
      </c>
      <c r="B87" s="242" t="s">
        <v>224</v>
      </c>
      <c r="C87" s="258" t="s">
        <v>225</v>
      </c>
      <c r="D87" s="243" t="s">
        <v>155</v>
      </c>
      <c r="E87" s="244">
        <v>70.2</v>
      </c>
      <c r="F87" s="245"/>
      <c r="G87" s="246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1.58E-3</v>
      </c>
      <c r="O87" s="230">
        <f>ROUND(E87*N87,2)</f>
        <v>0.11</v>
      </c>
      <c r="P87" s="230">
        <v>0</v>
      </c>
      <c r="Q87" s="230">
        <f>ROUND(E87*P87,2)</f>
        <v>0</v>
      </c>
      <c r="R87" s="230"/>
      <c r="S87" s="230" t="s">
        <v>156</v>
      </c>
      <c r="T87" s="230" t="s">
        <v>157</v>
      </c>
      <c r="U87" s="230">
        <v>0</v>
      </c>
      <c r="V87" s="230">
        <f>ROUND(E87*U87,2)</f>
        <v>0</v>
      </c>
      <c r="W87" s="230"/>
      <c r="X87" s="230" t="s">
        <v>158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159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59" t="s">
        <v>226</v>
      </c>
      <c r="D88" s="232"/>
      <c r="E88" s="233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11"/>
      <c r="Z88" s="211"/>
      <c r="AA88" s="211"/>
      <c r="AB88" s="211"/>
      <c r="AC88" s="211"/>
      <c r="AD88" s="211"/>
      <c r="AE88" s="211"/>
      <c r="AF88" s="211"/>
      <c r="AG88" s="211" t="s">
        <v>161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9" t="s">
        <v>171</v>
      </c>
      <c r="D89" s="232"/>
      <c r="E89" s="233">
        <v>70.2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161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25.5" x14ac:dyDescent="0.2">
      <c r="A90" s="235" t="s">
        <v>151</v>
      </c>
      <c r="B90" s="236" t="s">
        <v>71</v>
      </c>
      <c r="C90" s="257" t="s">
        <v>72</v>
      </c>
      <c r="D90" s="237"/>
      <c r="E90" s="238"/>
      <c r="F90" s="239"/>
      <c r="G90" s="240">
        <f>SUMIF(AG91:AG102,"&lt;&gt;NOR",G91:G102)</f>
        <v>0</v>
      </c>
      <c r="H90" s="234"/>
      <c r="I90" s="234">
        <f>SUM(I91:I102)</f>
        <v>0</v>
      </c>
      <c r="J90" s="234"/>
      <c r="K90" s="234">
        <f>SUM(K91:K102)</f>
        <v>0</v>
      </c>
      <c r="L90" s="234"/>
      <c r="M90" s="234">
        <f>SUM(M91:M102)</f>
        <v>0</v>
      </c>
      <c r="N90" s="234"/>
      <c r="O90" s="234">
        <f>SUM(O91:O102)</f>
        <v>0</v>
      </c>
      <c r="P90" s="234"/>
      <c r="Q90" s="234">
        <f>SUM(Q91:Q102)</f>
        <v>0</v>
      </c>
      <c r="R90" s="234"/>
      <c r="S90" s="234"/>
      <c r="T90" s="234"/>
      <c r="U90" s="234"/>
      <c r="V90" s="234">
        <f>SUM(V91:V102)</f>
        <v>0</v>
      </c>
      <c r="W90" s="234"/>
      <c r="X90" s="234"/>
      <c r="AG90" t="s">
        <v>152</v>
      </c>
    </row>
    <row r="91" spans="1:60" outlineLevel="1" x14ac:dyDescent="0.2">
      <c r="A91" s="241">
        <v>7</v>
      </c>
      <c r="B91" s="242" t="s">
        <v>227</v>
      </c>
      <c r="C91" s="258" t="s">
        <v>228</v>
      </c>
      <c r="D91" s="243" t="s">
        <v>155</v>
      </c>
      <c r="E91" s="244">
        <v>70.2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4.0000000000000003E-5</v>
      </c>
      <c r="O91" s="230">
        <f>ROUND(E91*N91,2)</f>
        <v>0</v>
      </c>
      <c r="P91" s="230">
        <v>0</v>
      </c>
      <c r="Q91" s="230">
        <f>ROUND(E91*P91,2)</f>
        <v>0</v>
      </c>
      <c r="R91" s="230"/>
      <c r="S91" s="230" t="s">
        <v>156</v>
      </c>
      <c r="T91" s="230" t="s">
        <v>157</v>
      </c>
      <c r="U91" s="230">
        <v>0</v>
      </c>
      <c r="V91" s="230">
        <f>ROUND(E91*U91,2)</f>
        <v>0</v>
      </c>
      <c r="W91" s="230"/>
      <c r="X91" s="230" t="s">
        <v>158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9" t="s">
        <v>229</v>
      </c>
      <c r="D92" s="232"/>
      <c r="E92" s="233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161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59" t="s">
        <v>171</v>
      </c>
      <c r="D93" s="232"/>
      <c r="E93" s="233">
        <v>70.2</v>
      </c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1"/>
      <c r="Z93" s="211"/>
      <c r="AA93" s="211"/>
      <c r="AB93" s="211"/>
      <c r="AC93" s="211"/>
      <c r="AD93" s="211"/>
      <c r="AE93" s="211"/>
      <c r="AF93" s="211"/>
      <c r="AG93" s="211" t="s">
        <v>161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1">
        <v>8</v>
      </c>
      <c r="B94" s="242" t="s">
        <v>230</v>
      </c>
      <c r="C94" s="258" t="s">
        <v>231</v>
      </c>
      <c r="D94" s="243" t="s">
        <v>155</v>
      </c>
      <c r="E94" s="244">
        <v>18.725000000000001</v>
      </c>
      <c r="F94" s="245"/>
      <c r="G94" s="246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1.0000000000000001E-5</v>
      </c>
      <c r="O94" s="230">
        <f>ROUND(E94*N94,2)</f>
        <v>0</v>
      </c>
      <c r="P94" s="230">
        <v>0</v>
      </c>
      <c r="Q94" s="230">
        <f>ROUND(E94*P94,2)</f>
        <v>0</v>
      </c>
      <c r="R94" s="230"/>
      <c r="S94" s="230" t="s">
        <v>156</v>
      </c>
      <c r="T94" s="230" t="s">
        <v>157</v>
      </c>
      <c r="U94" s="230">
        <v>0</v>
      </c>
      <c r="V94" s="230">
        <f>ROUND(E94*U94,2)</f>
        <v>0</v>
      </c>
      <c r="W94" s="230"/>
      <c r="X94" s="230" t="s">
        <v>158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59" t="s">
        <v>160</v>
      </c>
      <c r="D95" s="232"/>
      <c r="E95" s="233"/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11"/>
      <c r="Z95" s="211"/>
      <c r="AA95" s="211"/>
      <c r="AB95" s="211"/>
      <c r="AC95" s="211"/>
      <c r="AD95" s="211"/>
      <c r="AE95" s="211"/>
      <c r="AF95" s="211"/>
      <c r="AG95" s="211" t="s">
        <v>161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59" t="s">
        <v>232</v>
      </c>
      <c r="D96" s="232"/>
      <c r="E96" s="233">
        <v>10.94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1"/>
      <c r="Z96" s="211"/>
      <c r="AA96" s="211"/>
      <c r="AB96" s="211"/>
      <c r="AC96" s="211"/>
      <c r="AD96" s="211"/>
      <c r="AE96" s="211"/>
      <c r="AF96" s="211"/>
      <c r="AG96" s="211" t="s">
        <v>161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59" t="s">
        <v>233</v>
      </c>
      <c r="D97" s="232"/>
      <c r="E97" s="233">
        <v>0.94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1"/>
      <c r="Z97" s="211"/>
      <c r="AA97" s="211"/>
      <c r="AB97" s="211"/>
      <c r="AC97" s="211"/>
      <c r="AD97" s="211"/>
      <c r="AE97" s="211"/>
      <c r="AF97" s="211"/>
      <c r="AG97" s="211" t="s">
        <v>161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59" t="s">
        <v>234</v>
      </c>
      <c r="D98" s="232"/>
      <c r="E98" s="233">
        <v>0.99</v>
      </c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11"/>
      <c r="Z98" s="211"/>
      <c r="AA98" s="211"/>
      <c r="AB98" s="211"/>
      <c r="AC98" s="211"/>
      <c r="AD98" s="211"/>
      <c r="AE98" s="211"/>
      <c r="AF98" s="211"/>
      <c r="AG98" s="211" t="s">
        <v>161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59" t="s">
        <v>163</v>
      </c>
      <c r="D99" s="232"/>
      <c r="E99" s="233">
        <v>5.86</v>
      </c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11"/>
      <c r="Z99" s="211"/>
      <c r="AA99" s="211"/>
      <c r="AB99" s="211"/>
      <c r="AC99" s="211"/>
      <c r="AD99" s="211"/>
      <c r="AE99" s="211"/>
      <c r="AF99" s="211"/>
      <c r="AG99" s="211" t="s">
        <v>161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2.5" outlineLevel="1" x14ac:dyDescent="0.2">
      <c r="A100" s="241">
        <v>9</v>
      </c>
      <c r="B100" s="242" t="s">
        <v>235</v>
      </c>
      <c r="C100" s="258" t="s">
        <v>236</v>
      </c>
      <c r="D100" s="243" t="s">
        <v>155</v>
      </c>
      <c r="E100" s="244">
        <v>140.4</v>
      </c>
      <c r="F100" s="245"/>
      <c r="G100" s="246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156</v>
      </c>
      <c r="T100" s="230" t="s">
        <v>157</v>
      </c>
      <c r="U100" s="230">
        <v>0</v>
      </c>
      <c r="V100" s="230">
        <f>ROUND(E100*U100,2)</f>
        <v>0</v>
      </c>
      <c r="W100" s="230"/>
      <c r="X100" s="230" t="s">
        <v>158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59" t="s">
        <v>229</v>
      </c>
      <c r="D101" s="232"/>
      <c r="E101" s="233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161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9" t="s">
        <v>237</v>
      </c>
      <c r="D102" s="232"/>
      <c r="E102" s="233">
        <v>140.4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161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35" t="s">
        <v>151</v>
      </c>
      <c r="B103" s="236" t="s">
        <v>73</v>
      </c>
      <c r="C103" s="257" t="s">
        <v>74</v>
      </c>
      <c r="D103" s="237"/>
      <c r="E103" s="238"/>
      <c r="F103" s="239"/>
      <c r="G103" s="240">
        <f>SUMIF(AG104:AG143,"&lt;&gt;NOR",G104:G143)</f>
        <v>0</v>
      </c>
      <c r="H103" s="234"/>
      <c r="I103" s="234">
        <f>SUM(I104:I143)</f>
        <v>0</v>
      </c>
      <c r="J103" s="234"/>
      <c r="K103" s="234">
        <f>SUM(K104:K143)</f>
        <v>0</v>
      </c>
      <c r="L103" s="234"/>
      <c r="M103" s="234">
        <f>SUM(M104:M143)</f>
        <v>0</v>
      </c>
      <c r="N103" s="234"/>
      <c r="O103" s="234">
        <f>SUM(O104:O143)</f>
        <v>0.05</v>
      </c>
      <c r="P103" s="234"/>
      <c r="Q103" s="234">
        <f>SUM(Q104:Q143)</f>
        <v>7.03</v>
      </c>
      <c r="R103" s="234"/>
      <c r="S103" s="234"/>
      <c r="T103" s="234"/>
      <c r="U103" s="234"/>
      <c r="V103" s="234">
        <f>SUM(V104:V143)</f>
        <v>0</v>
      </c>
      <c r="W103" s="234"/>
      <c r="X103" s="234"/>
      <c r="AG103" t="s">
        <v>152</v>
      </c>
    </row>
    <row r="104" spans="1:60" ht="22.5" outlineLevel="1" x14ac:dyDescent="0.2">
      <c r="A104" s="241">
        <v>10</v>
      </c>
      <c r="B104" s="242" t="s">
        <v>238</v>
      </c>
      <c r="C104" s="258" t="s">
        <v>239</v>
      </c>
      <c r="D104" s="243" t="s">
        <v>155</v>
      </c>
      <c r="E104" s="244">
        <v>3</v>
      </c>
      <c r="F104" s="245"/>
      <c r="G104" s="246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0.02</v>
      </c>
      <c r="Q104" s="230">
        <f>ROUND(E104*P104,2)</f>
        <v>0.06</v>
      </c>
      <c r="R104" s="230"/>
      <c r="S104" s="230" t="s">
        <v>156</v>
      </c>
      <c r="T104" s="230" t="s">
        <v>157</v>
      </c>
      <c r="U104" s="230">
        <v>0</v>
      </c>
      <c r="V104" s="230">
        <f>ROUND(E104*U104,2)</f>
        <v>0</v>
      </c>
      <c r="W104" s="230"/>
      <c r="X104" s="230" t="s">
        <v>158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159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59" t="s">
        <v>240</v>
      </c>
      <c r="D105" s="232"/>
      <c r="E105" s="233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161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59" t="s">
        <v>181</v>
      </c>
      <c r="D106" s="232"/>
      <c r="E106" s="233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161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59" t="s">
        <v>241</v>
      </c>
      <c r="D107" s="232"/>
      <c r="E107" s="233">
        <v>3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161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1">
        <v>11</v>
      </c>
      <c r="B108" s="242" t="s">
        <v>242</v>
      </c>
      <c r="C108" s="258" t="s">
        <v>243</v>
      </c>
      <c r="D108" s="243" t="s">
        <v>244</v>
      </c>
      <c r="E108" s="244">
        <v>8</v>
      </c>
      <c r="F108" s="245"/>
      <c r="G108" s="246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156</v>
      </c>
      <c r="T108" s="230" t="s">
        <v>157</v>
      </c>
      <c r="U108" s="230">
        <v>0</v>
      </c>
      <c r="V108" s="230">
        <f>ROUND(E108*U108,2)</f>
        <v>0</v>
      </c>
      <c r="W108" s="230"/>
      <c r="X108" s="230" t="s">
        <v>158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159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59" t="s">
        <v>245</v>
      </c>
      <c r="D109" s="232"/>
      <c r="E109" s="233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161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59" t="s">
        <v>174</v>
      </c>
      <c r="D110" s="232"/>
      <c r="E110" s="233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161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59" t="s">
        <v>246</v>
      </c>
      <c r="D111" s="232"/>
      <c r="E111" s="233">
        <v>6</v>
      </c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161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59" t="s">
        <v>184</v>
      </c>
      <c r="D112" s="232"/>
      <c r="E112" s="233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161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9" t="s">
        <v>57</v>
      </c>
      <c r="D113" s="232"/>
      <c r="E113" s="233">
        <v>1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161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59" t="s">
        <v>198</v>
      </c>
      <c r="D114" s="232"/>
      <c r="E114" s="233"/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23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161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59" t="s">
        <v>57</v>
      </c>
      <c r="D115" s="232"/>
      <c r="E115" s="233">
        <v>1</v>
      </c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161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1">
        <v>12</v>
      </c>
      <c r="B116" s="242" t="s">
        <v>247</v>
      </c>
      <c r="C116" s="258" t="s">
        <v>248</v>
      </c>
      <c r="D116" s="243" t="s">
        <v>155</v>
      </c>
      <c r="E116" s="244">
        <v>10.047000000000001</v>
      </c>
      <c r="F116" s="245"/>
      <c r="G116" s="246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15</v>
      </c>
      <c r="M116" s="230">
        <f>G116*(1+L116/100)</f>
        <v>0</v>
      </c>
      <c r="N116" s="230">
        <v>1.17E-3</v>
      </c>
      <c r="O116" s="230">
        <f>ROUND(E116*N116,2)</f>
        <v>0.01</v>
      </c>
      <c r="P116" s="230">
        <v>7.5999999999999998E-2</v>
      </c>
      <c r="Q116" s="230">
        <f>ROUND(E116*P116,2)</f>
        <v>0.76</v>
      </c>
      <c r="R116" s="230"/>
      <c r="S116" s="230" t="s">
        <v>156</v>
      </c>
      <c r="T116" s="230" t="s">
        <v>157</v>
      </c>
      <c r="U116" s="230">
        <v>0</v>
      </c>
      <c r="V116" s="230">
        <f>ROUND(E116*U116,2)</f>
        <v>0</v>
      </c>
      <c r="W116" s="230"/>
      <c r="X116" s="230" t="s">
        <v>158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159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59" t="s">
        <v>174</v>
      </c>
      <c r="D117" s="232"/>
      <c r="E117" s="233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161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249</v>
      </c>
      <c r="D118" s="232"/>
      <c r="E118" s="233">
        <v>2.36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161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59" t="s">
        <v>250</v>
      </c>
      <c r="D119" s="232"/>
      <c r="E119" s="233">
        <v>4.7300000000000004</v>
      </c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161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59" t="s">
        <v>184</v>
      </c>
      <c r="D120" s="232"/>
      <c r="E120" s="233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161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59" t="s">
        <v>251</v>
      </c>
      <c r="D121" s="232"/>
      <c r="E121" s="233">
        <v>1.38</v>
      </c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161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198</v>
      </c>
      <c r="D122" s="232"/>
      <c r="E122" s="233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161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252</v>
      </c>
      <c r="D123" s="232"/>
      <c r="E123" s="233">
        <v>1.58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161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1">
        <v>13</v>
      </c>
      <c r="B124" s="242" t="s">
        <v>253</v>
      </c>
      <c r="C124" s="258" t="s">
        <v>254</v>
      </c>
      <c r="D124" s="243" t="s">
        <v>255</v>
      </c>
      <c r="E124" s="244">
        <v>85.5</v>
      </c>
      <c r="F124" s="245"/>
      <c r="G124" s="246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4.8999999999999998E-4</v>
      </c>
      <c r="O124" s="230">
        <f>ROUND(E124*N124,2)</f>
        <v>0.04</v>
      </c>
      <c r="P124" s="230">
        <v>5.3999999999999999E-2</v>
      </c>
      <c r="Q124" s="230">
        <f>ROUND(E124*P124,2)</f>
        <v>4.62</v>
      </c>
      <c r="R124" s="230"/>
      <c r="S124" s="230" t="s">
        <v>156</v>
      </c>
      <c r="T124" s="230" t="s">
        <v>157</v>
      </c>
      <c r="U124" s="230">
        <v>0</v>
      </c>
      <c r="V124" s="230">
        <f>ROUND(E124*U124,2)</f>
        <v>0</v>
      </c>
      <c r="W124" s="230"/>
      <c r="X124" s="230" t="s">
        <v>158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159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0" t="s">
        <v>256</v>
      </c>
      <c r="D125" s="247"/>
      <c r="E125" s="247"/>
      <c r="F125" s="247"/>
      <c r="G125" s="247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169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257</v>
      </c>
      <c r="D126" s="232"/>
      <c r="E126" s="233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161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59" t="s">
        <v>258</v>
      </c>
      <c r="D127" s="232"/>
      <c r="E127" s="233">
        <v>8.5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161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259</v>
      </c>
      <c r="D128" s="232"/>
      <c r="E128" s="233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161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59" t="s">
        <v>260</v>
      </c>
      <c r="D129" s="232"/>
      <c r="E129" s="233">
        <v>7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161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59" t="s">
        <v>261</v>
      </c>
      <c r="D130" s="232"/>
      <c r="E130" s="233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161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59" t="s">
        <v>262</v>
      </c>
      <c r="D131" s="232"/>
      <c r="E131" s="233">
        <v>70</v>
      </c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161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1">
        <v>14</v>
      </c>
      <c r="B132" s="242" t="s">
        <v>263</v>
      </c>
      <c r="C132" s="258" t="s">
        <v>264</v>
      </c>
      <c r="D132" s="243" t="s">
        <v>155</v>
      </c>
      <c r="E132" s="244">
        <v>23.433800000000002</v>
      </c>
      <c r="F132" s="245"/>
      <c r="G132" s="246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6.8000000000000005E-2</v>
      </c>
      <c r="Q132" s="230">
        <f>ROUND(E132*P132,2)</f>
        <v>1.59</v>
      </c>
      <c r="R132" s="230"/>
      <c r="S132" s="230" t="s">
        <v>156</v>
      </c>
      <c r="T132" s="230" t="s">
        <v>157</v>
      </c>
      <c r="U132" s="230">
        <v>0</v>
      </c>
      <c r="V132" s="230">
        <f>ROUND(E132*U132,2)</f>
        <v>0</v>
      </c>
      <c r="W132" s="230"/>
      <c r="X132" s="230" t="s">
        <v>158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159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59" t="s">
        <v>265</v>
      </c>
      <c r="D133" s="232"/>
      <c r="E133" s="233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  <c r="S133" s="230"/>
      <c r="T133" s="230"/>
      <c r="U133" s="230"/>
      <c r="V133" s="230"/>
      <c r="W133" s="230"/>
      <c r="X133" s="23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161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9" t="s">
        <v>181</v>
      </c>
      <c r="D134" s="232"/>
      <c r="E134" s="233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161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9" t="s">
        <v>213</v>
      </c>
      <c r="D135" s="232"/>
      <c r="E135" s="233">
        <v>8.1999999999999993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161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214</v>
      </c>
      <c r="D136" s="232"/>
      <c r="E136" s="233">
        <v>5.84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161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9" t="s">
        <v>177</v>
      </c>
      <c r="D137" s="232"/>
      <c r="E137" s="233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161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9" t="s">
        <v>266</v>
      </c>
      <c r="D138" s="232"/>
      <c r="E138" s="233">
        <v>-1.18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59" t="s">
        <v>184</v>
      </c>
      <c r="D139" s="232"/>
      <c r="E139" s="233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161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267</v>
      </c>
      <c r="D140" s="232"/>
      <c r="E140" s="233">
        <v>3.67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161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59" t="s">
        <v>268</v>
      </c>
      <c r="D141" s="232"/>
      <c r="E141" s="233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161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9" t="s">
        <v>216</v>
      </c>
      <c r="D142" s="232"/>
      <c r="E142" s="233">
        <v>3.95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161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9" t="s">
        <v>217</v>
      </c>
      <c r="D143" s="232"/>
      <c r="E143" s="233">
        <v>2.95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161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x14ac:dyDescent="0.2">
      <c r="A144" s="235" t="s">
        <v>151</v>
      </c>
      <c r="B144" s="236" t="s">
        <v>75</v>
      </c>
      <c r="C144" s="257" t="s">
        <v>76</v>
      </c>
      <c r="D144" s="237"/>
      <c r="E144" s="238"/>
      <c r="F144" s="239"/>
      <c r="G144" s="240">
        <f>SUMIF(AG145:AG155,"&lt;&gt;NOR",G145:G155)</f>
        <v>0</v>
      </c>
      <c r="H144" s="234"/>
      <c r="I144" s="234">
        <f>SUM(I145:I155)</f>
        <v>0</v>
      </c>
      <c r="J144" s="234"/>
      <c r="K144" s="234">
        <f>SUM(K145:K155)</f>
        <v>0</v>
      </c>
      <c r="L144" s="234"/>
      <c r="M144" s="234">
        <f>SUM(M145:M155)</f>
        <v>0</v>
      </c>
      <c r="N144" s="234"/>
      <c r="O144" s="234">
        <f>SUM(O145:O155)</f>
        <v>0.03</v>
      </c>
      <c r="P144" s="234"/>
      <c r="Q144" s="234">
        <f>SUM(Q145:Q155)</f>
        <v>0</v>
      </c>
      <c r="R144" s="234"/>
      <c r="S144" s="234"/>
      <c r="T144" s="234"/>
      <c r="U144" s="234"/>
      <c r="V144" s="234">
        <f>SUM(V145:V155)</f>
        <v>0</v>
      </c>
      <c r="W144" s="234"/>
      <c r="X144" s="234"/>
      <c r="AG144" t="s">
        <v>152</v>
      </c>
    </row>
    <row r="145" spans="1:60" ht="22.5" outlineLevel="1" x14ac:dyDescent="0.2">
      <c r="A145" s="241">
        <v>15</v>
      </c>
      <c r="B145" s="242" t="s">
        <v>269</v>
      </c>
      <c r="C145" s="258" t="s">
        <v>270</v>
      </c>
      <c r="D145" s="243" t="s">
        <v>155</v>
      </c>
      <c r="E145" s="244">
        <v>7.9379999999999997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15</v>
      </c>
      <c r="M145" s="230">
        <f>G145*(1+L145/100)</f>
        <v>0</v>
      </c>
      <c r="N145" s="230">
        <v>3.3999999999999998E-3</v>
      </c>
      <c r="O145" s="230">
        <f>ROUND(E145*N145,2)</f>
        <v>0.03</v>
      </c>
      <c r="P145" s="230">
        <v>0</v>
      </c>
      <c r="Q145" s="230">
        <f>ROUND(E145*P145,2)</f>
        <v>0</v>
      </c>
      <c r="R145" s="230"/>
      <c r="S145" s="230" t="s">
        <v>156</v>
      </c>
      <c r="T145" s="230" t="s">
        <v>157</v>
      </c>
      <c r="U145" s="230">
        <v>0</v>
      </c>
      <c r="V145" s="230">
        <f>ROUND(E145*U145,2)</f>
        <v>0</v>
      </c>
      <c r="W145" s="230"/>
      <c r="X145" s="230" t="s">
        <v>158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159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60" t="s">
        <v>271</v>
      </c>
      <c r="D146" s="247"/>
      <c r="E146" s="247"/>
      <c r="F146" s="247"/>
      <c r="G146" s="247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169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9" t="s">
        <v>181</v>
      </c>
      <c r="D147" s="232"/>
      <c r="E147" s="233"/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161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9" t="s">
        <v>241</v>
      </c>
      <c r="D148" s="232"/>
      <c r="E148" s="233">
        <v>3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161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/>
      <c r="B149" s="229"/>
      <c r="C149" s="259" t="s">
        <v>272</v>
      </c>
      <c r="D149" s="232"/>
      <c r="E149" s="233">
        <v>0.62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161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273</v>
      </c>
      <c r="D150" s="232"/>
      <c r="E150" s="233">
        <v>0.44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9" t="s">
        <v>274</v>
      </c>
      <c r="D151" s="232"/>
      <c r="E151" s="233">
        <v>2.19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161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9" t="s">
        <v>275</v>
      </c>
      <c r="D152" s="232"/>
      <c r="E152" s="233">
        <v>1.8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9" t="s">
        <v>177</v>
      </c>
      <c r="D153" s="232"/>
      <c r="E153" s="233"/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161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59" t="s">
        <v>276</v>
      </c>
      <c r="D154" s="232"/>
      <c r="E154" s="233">
        <v>-0.11</v>
      </c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161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48">
        <v>16</v>
      </c>
      <c r="B155" s="249" t="s">
        <v>277</v>
      </c>
      <c r="C155" s="261" t="s">
        <v>278</v>
      </c>
      <c r="D155" s="250" t="s">
        <v>0</v>
      </c>
      <c r="E155" s="251">
        <v>42.230200000000004</v>
      </c>
      <c r="F155" s="252"/>
      <c r="G155" s="253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15</v>
      </c>
      <c r="M155" s="230">
        <f>G155*(1+L155/100)</f>
        <v>0</v>
      </c>
      <c r="N155" s="230">
        <v>0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156</v>
      </c>
      <c r="T155" s="230" t="s">
        <v>157</v>
      </c>
      <c r="U155" s="230">
        <v>0</v>
      </c>
      <c r="V155" s="230">
        <f>ROUND(E155*U155,2)</f>
        <v>0</v>
      </c>
      <c r="W155" s="230"/>
      <c r="X155" s="230" t="s">
        <v>158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159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x14ac:dyDescent="0.2">
      <c r="A156" s="235" t="s">
        <v>151</v>
      </c>
      <c r="B156" s="236" t="s">
        <v>79</v>
      </c>
      <c r="C156" s="257" t="s">
        <v>80</v>
      </c>
      <c r="D156" s="237"/>
      <c r="E156" s="238"/>
      <c r="F156" s="239"/>
      <c r="G156" s="240">
        <f>SUMIF(AG157:AG169,"&lt;&gt;NOR",G157:G169)</f>
        <v>0</v>
      </c>
      <c r="H156" s="234"/>
      <c r="I156" s="234">
        <f>SUM(I157:I169)</f>
        <v>0</v>
      </c>
      <c r="J156" s="234"/>
      <c r="K156" s="234">
        <f>SUM(K157:K169)</f>
        <v>0</v>
      </c>
      <c r="L156" s="234"/>
      <c r="M156" s="234">
        <f>SUM(M157:M169)</f>
        <v>0</v>
      </c>
      <c r="N156" s="234"/>
      <c r="O156" s="234">
        <f>SUM(O157:O169)</f>
        <v>0</v>
      </c>
      <c r="P156" s="234"/>
      <c r="Q156" s="234">
        <f>SUM(Q157:Q169)</f>
        <v>0.02</v>
      </c>
      <c r="R156" s="234"/>
      <c r="S156" s="234"/>
      <c r="T156" s="234"/>
      <c r="U156" s="234"/>
      <c r="V156" s="234">
        <f>SUM(V157:V169)</f>
        <v>0</v>
      </c>
      <c r="W156" s="234"/>
      <c r="X156" s="234"/>
      <c r="AG156" t="s">
        <v>152</v>
      </c>
    </row>
    <row r="157" spans="1:60" outlineLevel="1" x14ac:dyDescent="0.2">
      <c r="A157" s="241">
        <v>17</v>
      </c>
      <c r="B157" s="242" t="s">
        <v>279</v>
      </c>
      <c r="C157" s="258" t="s">
        <v>280</v>
      </c>
      <c r="D157" s="243" t="s">
        <v>255</v>
      </c>
      <c r="E157" s="244">
        <v>8.25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0</v>
      </c>
      <c r="O157" s="230">
        <f>ROUND(E157*N157,2)</f>
        <v>0</v>
      </c>
      <c r="P157" s="230">
        <v>2.63E-3</v>
      </c>
      <c r="Q157" s="230">
        <f>ROUND(E157*P157,2)</f>
        <v>0.02</v>
      </c>
      <c r="R157" s="230"/>
      <c r="S157" s="230" t="s">
        <v>156</v>
      </c>
      <c r="T157" s="230" t="s">
        <v>157</v>
      </c>
      <c r="U157" s="230">
        <v>0</v>
      </c>
      <c r="V157" s="230">
        <f>ROUND(E157*U157,2)</f>
        <v>0</v>
      </c>
      <c r="W157" s="230"/>
      <c r="X157" s="230" t="s">
        <v>158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159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259</v>
      </c>
      <c r="D158" s="232"/>
      <c r="E158" s="233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281</v>
      </c>
      <c r="D159" s="232"/>
      <c r="E159" s="233">
        <v>8.25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41">
        <v>18</v>
      </c>
      <c r="B160" s="242" t="s">
        <v>282</v>
      </c>
      <c r="C160" s="258" t="s">
        <v>283</v>
      </c>
      <c r="D160" s="243" t="s">
        <v>255</v>
      </c>
      <c r="E160" s="244">
        <v>8.5</v>
      </c>
      <c r="F160" s="245"/>
      <c r="G160" s="246">
        <f>ROUND(E160*F160,2)</f>
        <v>0</v>
      </c>
      <c r="H160" s="231"/>
      <c r="I160" s="230">
        <f>ROUND(E160*H160,2)</f>
        <v>0</v>
      </c>
      <c r="J160" s="231"/>
      <c r="K160" s="230">
        <f>ROUND(E160*J160,2)</f>
        <v>0</v>
      </c>
      <c r="L160" s="230">
        <v>15</v>
      </c>
      <c r="M160" s="230">
        <f>G160*(1+L160/100)</f>
        <v>0</v>
      </c>
      <c r="N160" s="230">
        <v>4.6999999999999999E-4</v>
      </c>
      <c r="O160" s="230">
        <f>ROUND(E160*N160,2)</f>
        <v>0</v>
      </c>
      <c r="P160" s="230">
        <v>0</v>
      </c>
      <c r="Q160" s="230">
        <f>ROUND(E160*P160,2)</f>
        <v>0</v>
      </c>
      <c r="R160" s="230"/>
      <c r="S160" s="230" t="s">
        <v>156</v>
      </c>
      <c r="T160" s="230" t="s">
        <v>157</v>
      </c>
      <c r="U160" s="230">
        <v>0</v>
      </c>
      <c r="V160" s="230">
        <f>ROUND(E160*U160,2)</f>
        <v>0</v>
      </c>
      <c r="W160" s="230"/>
      <c r="X160" s="230" t="s">
        <v>158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159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60" t="s">
        <v>284</v>
      </c>
      <c r="D161" s="247"/>
      <c r="E161" s="247"/>
      <c r="F161" s="247"/>
      <c r="G161" s="247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169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59" t="s">
        <v>221</v>
      </c>
      <c r="D162" s="232"/>
      <c r="E162" s="233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161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59" t="s">
        <v>258</v>
      </c>
      <c r="D163" s="232"/>
      <c r="E163" s="233">
        <v>8.5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161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41">
        <v>19</v>
      </c>
      <c r="B164" s="242" t="s">
        <v>285</v>
      </c>
      <c r="C164" s="258" t="s">
        <v>286</v>
      </c>
      <c r="D164" s="243" t="s">
        <v>255</v>
      </c>
      <c r="E164" s="244">
        <v>2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15</v>
      </c>
      <c r="M164" s="230">
        <f>G164*(1+L164/100)</f>
        <v>0</v>
      </c>
      <c r="N164" s="230">
        <v>1.6100000000000001E-3</v>
      </c>
      <c r="O164" s="230">
        <f>ROUND(E164*N164,2)</f>
        <v>0</v>
      </c>
      <c r="P164" s="230">
        <v>0</v>
      </c>
      <c r="Q164" s="230">
        <f>ROUND(E164*P164,2)</f>
        <v>0</v>
      </c>
      <c r="R164" s="230"/>
      <c r="S164" s="230" t="s">
        <v>156</v>
      </c>
      <c r="T164" s="230" t="s">
        <v>157</v>
      </c>
      <c r="U164" s="230">
        <v>0</v>
      </c>
      <c r="V164" s="230">
        <f>ROUND(E164*U164,2)</f>
        <v>0</v>
      </c>
      <c r="W164" s="230"/>
      <c r="X164" s="230" t="s">
        <v>158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159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60" t="s">
        <v>287</v>
      </c>
      <c r="D165" s="247"/>
      <c r="E165" s="247"/>
      <c r="F165" s="247"/>
      <c r="G165" s="247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169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62" t="s">
        <v>288</v>
      </c>
      <c r="D166" s="254"/>
      <c r="E166" s="254"/>
      <c r="F166" s="254"/>
      <c r="G166" s="254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169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9" t="s">
        <v>221</v>
      </c>
      <c r="D167" s="232"/>
      <c r="E167" s="233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9" t="s">
        <v>289</v>
      </c>
      <c r="D168" s="232"/>
      <c r="E168" s="233">
        <v>2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161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48">
        <v>20</v>
      </c>
      <c r="B169" s="249" t="s">
        <v>290</v>
      </c>
      <c r="C169" s="261" t="s">
        <v>291</v>
      </c>
      <c r="D169" s="250" t="s">
        <v>0</v>
      </c>
      <c r="E169" s="251">
        <v>46.249000000000002</v>
      </c>
      <c r="F169" s="252"/>
      <c r="G169" s="253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156</v>
      </c>
      <c r="T169" s="230" t="s">
        <v>157</v>
      </c>
      <c r="U169" s="230">
        <v>0</v>
      </c>
      <c r="V169" s="230">
        <f>ROUND(E169*U169,2)</f>
        <v>0</v>
      </c>
      <c r="W169" s="230"/>
      <c r="X169" s="230" t="s">
        <v>158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159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x14ac:dyDescent="0.2">
      <c r="A170" s="235" t="s">
        <v>151</v>
      </c>
      <c r="B170" s="236" t="s">
        <v>81</v>
      </c>
      <c r="C170" s="257" t="s">
        <v>82</v>
      </c>
      <c r="D170" s="237"/>
      <c r="E170" s="238"/>
      <c r="F170" s="239"/>
      <c r="G170" s="240">
        <f>SUMIF(AG171:AG196,"&lt;&gt;NOR",G171:G196)</f>
        <v>0</v>
      </c>
      <c r="H170" s="234"/>
      <c r="I170" s="234">
        <f>SUM(I171:I196)</f>
        <v>0</v>
      </c>
      <c r="J170" s="234"/>
      <c r="K170" s="234">
        <f>SUM(K171:K196)</f>
        <v>0</v>
      </c>
      <c r="L170" s="234"/>
      <c r="M170" s="234">
        <f>SUM(M171:M196)</f>
        <v>0</v>
      </c>
      <c r="N170" s="234"/>
      <c r="O170" s="234">
        <f>SUM(O171:O196)</f>
        <v>0.11</v>
      </c>
      <c r="P170" s="234"/>
      <c r="Q170" s="234">
        <f>SUM(Q171:Q196)</f>
        <v>0.04</v>
      </c>
      <c r="R170" s="234"/>
      <c r="S170" s="234"/>
      <c r="T170" s="234"/>
      <c r="U170" s="234"/>
      <c r="V170" s="234">
        <f>SUM(V171:V196)</f>
        <v>0</v>
      </c>
      <c r="W170" s="234"/>
      <c r="X170" s="234"/>
      <c r="AG170" t="s">
        <v>152</v>
      </c>
    </row>
    <row r="171" spans="1:60" outlineLevel="1" x14ac:dyDescent="0.2">
      <c r="A171" s="241">
        <v>21</v>
      </c>
      <c r="B171" s="242" t="s">
        <v>292</v>
      </c>
      <c r="C171" s="258" t="s">
        <v>293</v>
      </c>
      <c r="D171" s="243" t="s">
        <v>255</v>
      </c>
      <c r="E171" s="244">
        <v>20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2.1299999999999999E-3</v>
      </c>
      <c r="Q171" s="230">
        <f>ROUND(E171*P171,2)</f>
        <v>0.04</v>
      </c>
      <c r="R171" s="230"/>
      <c r="S171" s="230" t="s">
        <v>156</v>
      </c>
      <c r="T171" s="230" t="s">
        <v>157</v>
      </c>
      <c r="U171" s="230">
        <v>0</v>
      </c>
      <c r="V171" s="230">
        <f>ROUND(E171*U171,2)</f>
        <v>0</v>
      </c>
      <c r="W171" s="230"/>
      <c r="X171" s="230" t="s">
        <v>158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159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9" t="s">
        <v>294</v>
      </c>
      <c r="D172" s="232"/>
      <c r="E172" s="233"/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161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59" t="s">
        <v>295</v>
      </c>
      <c r="D173" s="232"/>
      <c r="E173" s="233">
        <v>10.5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161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59" t="s">
        <v>296</v>
      </c>
      <c r="D174" s="232"/>
      <c r="E174" s="233"/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  <c r="P174" s="230"/>
      <c r="Q174" s="230"/>
      <c r="R174" s="230"/>
      <c r="S174" s="230"/>
      <c r="T174" s="230"/>
      <c r="U174" s="230"/>
      <c r="V174" s="230"/>
      <c r="W174" s="230"/>
      <c r="X174" s="23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161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59" t="s">
        <v>297</v>
      </c>
      <c r="D175" s="232"/>
      <c r="E175" s="233">
        <v>9.5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161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1">
        <v>22</v>
      </c>
      <c r="B176" s="242" t="s">
        <v>298</v>
      </c>
      <c r="C176" s="258" t="s">
        <v>299</v>
      </c>
      <c r="D176" s="243" t="s">
        <v>255</v>
      </c>
      <c r="E176" s="244">
        <v>20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5.1799999999999997E-3</v>
      </c>
      <c r="O176" s="230">
        <f>ROUND(E176*N176,2)</f>
        <v>0.1</v>
      </c>
      <c r="P176" s="230">
        <v>0</v>
      </c>
      <c r="Q176" s="230">
        <f>ROUND(E176*P176,2)</f>
        <v>0</v>
      </c>
      <c r="R176" s="230"/>
      <c r="S176" s="230" t="s">
        <v>156</v>
      </c>
      <c r="T176" s="230" t="s">
        <v>157</v>
      </c>
      <c r="U176" s="230">
        <v>0</v>
      </c>
      <c r="V176" s="230">
        <f>ROUND(E176*U176,2)</f>
        <v>0</v>
      </c>
      <c r="W176" s="230"/>
      <c r="X176" s="230" t="s">
        <v>158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159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60" t="s">
        <v>300</v>
      </c>
      <c r="D177" s="247"/>
      <c r="E177" s="247"/>
      <c r="F177" s="247"/>
      <c r="G177" s="247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169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2" t="s">
        <v>301</v>
      </c>
      <c r="D178" s="254"/>
      <c r="E178" s="254"/>
      <c r="F178" s="254"/>
      <c r="G178" s="254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169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9" t="s">
        <v>294</v>
      </c>
      <c r="D179" s="232"/>
      <c r="E179" s="233"/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161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9" t="s">
        <v>295</v>
      </c>
      <c r="D180" s="232"/>
      <c r="E180" s="233">
        <v>10.5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161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28"/>
      <c r="B181" s="229"/>
      <c r="C181" s="259" t="s">
        <v>296</v>
      </c>
      <c r="D181" s="232"/>
      <c r="E181" s="233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161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59" t="s">
        <v>297</v>
      </c>
      <c r="D182" s="232"/>
      <c r="E182" s="233">
        <v>9.5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161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ht="22.5" outlineLevel="1" x14ac:dyDescent="0.2">
      <c r="A183" s="241">
        <v>23</v>
      </c>
      <c r="B183" s="242" t="s">
        <v>302</v>
      </c>
      <c r="C183" s="258" t="s">
        <v>303</v>
      </c>
      <c r="D183" s="243" t="s">
        <v>255</v>
      </c>
      <c r="E183" s="244">
        <v>10.5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6.0000000000000002E-5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156</v>
      </c>
      <c r="T183" s="230" t="s">
        <v>157</v>
      </c>
      <c r="U183" s="230">
        <v>0</v>
      </c>
      <c r="V183" s="230">
        <f>ROUND(E183*U183,2)</f>
        <v>0</v>
      </c>
      <c r="W183" s="230"/>
      <c r="X183" s="230" t="s">
        <v>158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159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0" t="s">
        <v>304</v>
      </c>
      <c r="D184" s="247"/>
      <c r="E184" s="247"/>
      <c r="F184" s="247"/>
      <c r="G184" s="247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169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9" t="s">
        <v>294</v>
      </c>
      <c r="D185" s="232"/>
      <c r="E185" s="233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161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28"/>
      <c r="B186" s="229"/>
      <c r="C186" s="259" t="s">
        <v>295</v>
      </c>
      <c r="D186" s="232"/>
      <c r="E186" s="233">
        <v>10.5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161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ht="22.5" outlineLevel="1" x14ac:dyDescent="0.2">
      <c r="A187" s="241">
        <v>24</v>
      </c>
      <c r="B187" s="242" t="s">
        <v>305</v>
      </c>
      <c r="C187" s="258" t="s">
        <v>306</v>
      </c>
      <c r="D187" s="243" t="s">
        <v>255</v>
      </c>
      <c r="E187" s="244">
        <v>9.5</v>
      </c>
      <c r="F187" s="245"/>
      <c r="G187" s="246">
        <f>ROUND(E187*F187,2)</f>
        <v>0</v>
      </c>
      <c r="H187" s="231"/>
      <c r="I187" s="230">
        <f>ROUND(E187*H187,2)</f>
        <v>0</v>
      </c>
      <c r="J187" s="231"/>
      <c r="K187" s="230">
        <f>ROUND(E187*J187,2)</f>
        <v>0</v>
      </c>
      <c r="L187" s="230">
        <v>15</v>
      </c>
      <c r="M187" s="230">
        <f>G187*(1+L187/100)</f>
        <v>0</v>
      </c>
      <c r="N187" s="230">
        <v>6.9999999999999994E-5</v>
      </c>
      <c r="O187" s="230">
        <f>ROUND(E187*N187,2)</f>
        <v>0</v>
      </c>
      <c r="P187" s="230">
        <v>0</v>
      </c>
      <c r="Q187" s="230">
        <f>ROUND(E187*P187,2)</f>
        <v>0</v>
      </c>
      <c r="R187" s="230"/>
      <c r="S187" s="230" t="s">
        <v>156</v>
      </c>
      <c r="T187" s="230" t="s">
        <v>157</v>
      </c>
      <c r="U187" s="230">
        <v>0</v>
      </c>
      <c r="V187" s="230">
        <f>ROUND(E187*U187,2)</f>
        <v>0</v>
      </c>
      <c r="W187" s="230"/>
      <c r="X187" s="230" t="s">
        <v>158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159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/>
      <c r="B188" s="229"/>
      <c r="C188" s="260" t="s">
        <v>304</v>
      </c>
      <c r="D188" s="247"/>
      <c r="E188" s="247"/>
      <c r="F188" s="247"/>
      <c r="G188" s="247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169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59" t="s">
        <v>296</v>
      </c>
      <c r="D189" s="232"/>
      <c r="E189" s="233"/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  <c r="P189" s="230"/>
      <c r="Q189" s="230"/>
      <c r="R189" s="230"/>
      <c r="S189" s="230"/>
      <c r="T189" s="230"/>
      <c r="U189" s="230"/>
      <c r="V189" s="230"/>
      <c r="W189" s="230"/>
      <c r="X189" s="23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161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59" t="s">
        <v>297</v>
      </c>
      <c r="D190" s="232"/>
      <c r="E190" s="233">
        <v>9.5</v>
      </c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161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41">
        <v>25</v>
      </c>
      <c r="B191" s="242" t="s">
        <v>307</v>
      </c>
      <c r="C191" s="258" t="s">
        <v>308</v>
      </c>
      <c r="D191" s="243" t="s">
        <v>244</v>
      </c>
      <c r="E191" s="244">
        <v>1</v>
      </c>
      <c r="F191" s="245"/>
      <c r="G191" s="246">
        <f>ROUND(E191*F191,2)</f>
        <v>0</v>
      </c>
      <c r="H191" s="231"/>
      <c r="I191" s="230">
        <f>ROUND(E191*H191,2)</f>
        <v>0</v>
      </c>
      <c r="J191" s="231"/>
      <c r="K191" s="230">
        <f>ROUND(E191*J191,2)</f>
        <v>0</v>
      </c>
      <c r="L191" s="230">
        <v>15</v>
      </c>
      <c r="M191" s="230">
        <f>G191*(1+L191/100)</f>
        <v>0</v>
      </c>
      <c r="N191" s="230">
        <v>2.9399999999999999E-3</v>
      </c>
      <c r="O191" s="230">
        <f>ROUND(E191*N191,2)</f>
        <v>0</v>
      </c>
      <c r="P191" s="230">
        <v>0</v>
      </c>
      <c r="Q191" s="230">
        <f>ROUND(E191*P191,2)</f>
        <v>0</v>
      </c>
      <c r="R191" s="230"/>
      <c r="S191" s="230" t="s">
        <v>156</v>
      </c>
      <c r="T191" s="230" t="s">
        <v>157</v>
      </c>
      <c r="U191" s="230">
        <v>0</v>
      </c>
      <c r="V191" s="230">
        <f>ROUND(E191*U191,2)</f>
        <v>0</v>
      </c>
      <c r="W191" s="230"/>
      <c r="X191" s="230" t="s">
        <v>158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159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59" t="s">
        <v>309</v>
      </c>
      <c r="D192" s="232"/>
      <c r="E192" s="233"/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161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59" t="s">
        <v>57</v>
      </c>
      <c r="D193" s="232"/>
      <c r="E193" s="233">
        <v>1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161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48">
        <v>26</v>
      </c>
      <c r="B194" s="249" t="s">
        <v>310</v>
      </c>
      <c r="C194" s="261" t="s">
        <v>311</v>
      </c>
      <c r="D194" s="250" t="s">
        <v>0</v>
      </c>
      <c r="E194" s="251">
        <v>121.95399999999999</v>
      </c>
      <c r="F194" s="252"/>
      <c r="G194" s="253">
        <f>ROUND(E194*F194,2)</f>
        <v>0</v>
      </c>
      <c r="H194" s="231"/>
      <c r="I194" s="230">
        <f>ROUND(E194*H194,2)</f>
        <v>0</v>
      </c>
      <c r="J194" s="231"/>
      <c r="K194" s="230">
        <f>ROUND(E194*J194,2)</f>
        <v>0</v>
      </c>
      <c r="L194" s="230">
        <v>15</v>
      </c>
      <c r="M194" s="230">
        <f>G194*(1+L194/100)</f>
        <v>0</v>
      </c>
      <c r="N194" s="230">
        <v>0</v>
      </c>
      <c r="O194" s="230">
        <f>ROUND(E194*N194,2)</f>
        <v>0</v>
      </c>
      <c r="P194" s="230">
        <v>0</v>
      </c>
      <c r="Q194" s="230">
        <f>ROUND(E194*P194,2)</f>
        <v>0</v>
      </c>
      <c r="R194" s="230"/>
      <c r="S194" s="230" t="s">
        <v>156</v>
      </c>
      <c r="T194" s="230" t="s">
        <v>157</v>
      </c>
      <c r="U194" s="230">
        <v>0</v>
      </c>
      <c r="V194" s="230">
        <f>ROUND(E194*U194,2)</f>
        <v>0</v>
      </c>
      <c r="W194" s="230"/>
      <c r="X194" s="230" t="s">
        <v>158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159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41">
        <v>27</v>
      </c>
      <c r="B195" s="242" t="s">
        <v>312</v>
      </c>
      <c r="C195" s="258" t="s">
        <v>313</v>
      </c>
      <c r="D195" s="243" t="s">
        <v>244</v>
      </c>
      <c r="E195" s="244">
        <v>1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15</v>
      </c>
      <c r="M195" s="230">
        <f>G195*(1+L195/100)</f>
        <v>0</v>
      </c>
      <c r="N195" s="230">
        <v>9.4999999999999998E-3</v>
      </c>
      <c r="O195" s="230">
        <f>ROUND(E195*N195,2)</f>
        <v>0.01</v>
      </c>
      <c r="P195" s="230">
        <v>0</v>
      </c>
      <c r="Q195" s="230">
        <f>ROUND(E195*P195,2)</f>
        <v>0</v>
      </c>
      <c r="R195" s="230"/>
      <c r="S195" s="230" t="s">
        <v>314</v>
      </c>
      <c r="T195" s="230" t="s">
        <v>157</v>
      </c>
      <c r="U195" s="230">
        <v>0</v>
      </c>
      <c r="V195" s="230">
        <f>ROUND(E195*U195,2)</f>
        <v>0</v>
      </c>
      <c r="W195" s="230"/>
      <c r="X195" s="230" t="s">
        <v>158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159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60" t="s">
        <v>315</v>
      </c>
      <c r="D196" s="247"/>
      <c r="E196" s="247"/>
      <c r="F196" s="247"/>
      <c r="G196" s="247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169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x14ac:dyDescent="0.2">
      <c r="A197" s="235" t="s">
        <v>151</v>
      </c>
      <c r="B197" s="236" t="s">
        <v>83</v>
      </c>
      <c r="C197" s="257" t="s">
        <v>84</v>
      </c>
      <c r="D197" s="237"/>
      <c r="E197" s="238"/>
      <c r="F197" s="239"/>
      <c r="G197" s="240">
        <f>SUMIF(AG198:AG265,"&lt;&gt;NOR",G198:G265)</f>
        <v>0</v>
      </c>
      <c r="H197" s="234"/>
      <c r="I197" s="234">
        <f>SUM(I198:I265)</f>
        <v>0</v>
      </c>
      <c r="J197" s="234"/>
      <c r="K197" s="234">
        <f>SUM(K198:K265)</f>
        <v>0</v>
      </c>
      <c r="L197" s="234"/>
      <c r="M197" s="234">
        <f>SUM(M198:M265)</f>
        <v>0</v>
      </c>
      <c r="N197" s="234"/>
      <c r="O197" s="234">
        <f>SUM(O198:O265)</f>
        <v>0.13999999999999999</v>
      </c>
      <c r="P197" s="234"/>
      <c r="Q197" s="234">
        <f>SUM(Q198:Q265)</f>
        <v>0.38</v>
      </c>
      <c r="R197" s="234"/>
      <c r="S197" s="234"/>
      <c r="T197" s="234"/>
      <c r="U197" s="234"/>
      <c r="V197" s="234">
        <f>SUM(V198:V265)</f>
        <v>0</v>
      </c>
      <c r="W197" s="234"/>
      <c r="X197" s="234"/>
      <c r="AG197" t="s">
        <v>152</v>
      </c>
    </row>
    <row r="198" spans="1:60" outlineLevel="1" x14ac:dyDescent="0.2">
      <c r="A198" s="241">
        <v>28</v>
      </c>
      <c r="B198" s="242" t="s">
        <v>316</v>
      </c>
      <c r="C198" s="258" t="s">
        <v>317</v>
      </c>
      <c r="D198" s="243" t="s">
        <v>318</v>
      </c>
      <c r="E198" s="244">
        <v>1</v>
      </c>
      <c r="F198" s="245"/>
      <c r="G198" s="246">
        <f>ROUND(E198*F198,2)</f>
        <v>0</v>
      </c>
      <c r="H198" s="231"/>
      <c r="I198" s="230">
        <f>ROUND(E198*H198,2)</f>
        <v>0</v>
      </c>
      <c r="J198" s="231"/>
      <c r="K198" s="230">
        <f>ROUND(E198*J198,2)</f>
        <v>0</v>
      </c>
      <c r="L198" s="230">
        <v>15</v>
      </c>
      <c r="M198" s="230">
        <f>G198*(1+L198/100)</f>
        <v>0</v>
      </c>
      <c r="N198" s="230">
        <v>0</v>
      </c>
      <c r="O198" s="230">
        <f>ROUND(E198*N198,2)</f>
        <v>0</v>
      </c>
      <c r="P198" s="230">
        <v>3.4200000000000001E-2</v>
      </c>
      <c r="Q198" s="230">
        <f>ROUND(E198*P198,2)</f>
        <v>0.03</v>
      </c>
      <c r="R198" s="230"/>
      <c r="S198" s="230" t="s">
        <v>156</v>
      </c>
      <c r="T198" s="230" t="s">
        <v>157</v>
      </c>
      <c r="U198" s="230">
        <v>0</v>
      </c>
      <c r="V198" s="230">
        <f>ROUND(E198*U198,2)</f>
        <v>0</v>
      </c>
      <c r="W198" s="230"/>
      <c r="X198" s="230" t="s">
        <v>158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159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9" t="s">
        <v>319</v>
      </c>
      <c r="D199" s="232"/>
      <c r="E199" s="233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161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59" t="s">
        <v>57</v>
      </c>
      <c r="D200" s="232"/>
      <c r="E200" s="233">
        <v>1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161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41">
        <v>29</v>
      </c>
      <c r="B201" s="242" t="s">
        <v>320</v>
      </c>
      <c r="C201" s="258" t="s">
        <v>321</v>
      </c>
      <c r="D201" s="243" t="s">
        <v>318</v>
      </c>
      <c r="E201" s="244">
        <v>1</v>
      </c>
      <c r="F201" s="245"/>
      <c r="G201" s="246">
        <f>ROUND(E201*F201,2)</f>
        <v>0</v>
      </c>
      <c r="H201" s="231"/>
      <c r="I201" s="230">
        <f>ROUND(E201*H201,2)</f>
        <v>0</v>
      </c>
      <c r="J201" s="231"/>
      <c r="K201" s="230">
        <f>ROUND(E201*J201,2)</f>
        <v>0</v>
      </c>
      <c r="L201" s="230">
        <v>15</v>
      </c>
      <c r="M201" s="230">
        <f>G201*(1+L201/100)</f>
        <v>0</v>
      </c>
      <c r="N201" s="230">
        <v>0</v>
      </c>
      <c r="O201" s="230">
        <f>ROUND(E201*N201,2)</f>
        <v>0</v>
      </c>
      <c r="P201" s="230">
        <v>1.9460000000000002E-2</v>
      </c>
      <c r="Q201" s="230">
        <f>ROUND(E201*P201,2)</f>
        <v>0.02</v>
      </c>
      <c r="R201" s="230"/>
      <c r="S201" s="230" t="s">
        <v>156</v>
      </c>
      <c r="T201" s="230" t="s">
        <v>157</v>
      </c>
      <c r="U201" s="230">
        <v>0</v>
      </c>
      <c r="V201" s="230">
        <f>ROUND(E201*U201,2)</f>
        <v>0</v>
      </c>
      <c r="W201" s="230"/>
      <c r="X201" s="230" t="s">
        <v>158</v>
      </c>
      <c r="Y201" s="211"/>
      <c r="Z201" s="211"/>
      <c r="AA201" s="211"/>
      <c r="AB201" s="211"/>
      <c r="AC201" s="211"/>
      <c r="AD201" s="211"/>
      <c r="AE201" s="211"/>
      <c r="AF201" s="211"/>
      <c r="AG201" s="211" t="s">
        <v>159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59" t="s">
        <v>319</v>
      </c>
      <c r="D202" s="232"/>
      <c r="E202" s="233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161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28"/>
      <c r="B203" s="229"/>
      <c r="C203" s="259" t="s">
        <v>181</v>
      </c>
      <c r="D203" s="232"/>
      <c r="E203" s="233"/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161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28"/>
      <c r="B204" s="229"/>
      <c r="C204" s="259" t="s">
        <v>57</v>
      </c>
      <c r="D204" s="232"/>
      <c r="E204" s="233">
        <v>1</v>
      </c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30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161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41">
        <v>30</v>
      </c>
      <c r="B205" s="242" t="s">
        <v>322</v>
      </c>
      <c r="C205" s="258" t="s">
        <v>323</v>
      </c>
      <c r="D205" s="243" t="s">
        <v>318</v>
      </c>
      <c r="E205" s="244">
        <v>1</v>
      </c>
      <c r="F205" s="245"/>
      <c r="G205" s="246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1.41E-3</v>
      </c>
      <c r="O205" s="230">
        <f>ROUND(E205*N205,2)</f>
        <v>0</v>
      </c>
      <c r="P205" s="230">
        <v>0</v>
      </c>
      <c r="Q205" s="230">
        <f>ROUND(E205*P205,2)</f>
        <v>0</v>
      </c>
      <c r="R205" s="230"/>
      <c r="S205" s="230" t="s">
        <v>156</v>
      </c>
      <c r="T205" s="230" t="s">
        <v>157</v>
      </c>
      <c r="U205" s="230">
        <v>0</v>
      </c>
      <c r="V205" s="230">
        <f>ROUND(E205*U205,2)</f>
        <v>0</v>
      </c>
      <c r="W205" s="230"/>
      <c r="X205" s="230" t="s">
        <v>158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159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28"/>
      <c r="B206" s="229"/>
      <c r="C206" s="260" t="s">
        <v>324</v>
      </c>
      <c r="D206" s="247"/>
      <c r="E206" s="247"/>
      <c r="F206" s="247"/>
      <c r="G206" s="247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169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59" t="s">
        <v>325</v>
      </c>
      <c r="D207" s="232"/>
      <c r="E207" s="233"/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161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28"/>
      <c r="B208" s="229"/>
      <c r="C208" s="259" t="s">
        <v>57</v>
      </c>
      <c r="D208" s="232"/>
      <c r="E208" s="233">
        <v>1</v>
      </c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161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41">
        <v>31</v>
      </c>
      <c r="B209" s="242" t="s">
        <v>326</v>
      </c>
      <c r="C209" s="258" t="s">
        <v>327</v>
      </c>
      <c r="D209" s="243" t="s">
        <v>318</v>
      </c>
      <c r="E209" s="244">
        <v>1</v>
      </c>
      <c r="F209" s="245"/>
      <c r="G209" s="246">
        <f>ROUND(E209*F209,2)</f>
        <v>0</v>
      </c>
      <c r="H209" s="231"/>
      <c r="I209" s="230">
        <f>ROUND(E209*H209,2)</f>
        <v>0</v>
      </c>
      <c r="J209" s="231"/>
      <c r="K209" s="230">
        <f>ROUND(E209*J209,2)</f>
        <v>0</v>
      </c>
      <c r="L209" s="230">
        <v>15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0.125</v>
      </c>
      <c r="Q209" s="230">
        <f>ROUND(E209*P209,2)</f>
        <v>0.13</v>
      </c>
      <c r="R209" s="230"/>
      <c r="S209" s="230" t="s">
        <v>156</v>
      </c>
      <c r="T209" s="230" t="s">
        <v>157</v>
      </c>
      <c r="U209" s="230">
        <v>0</v>
      </c>
      <c r="V209" s="230">
        <f>ROUND(E209*U209,2)</f>
        <v>0</v>
      </c>
      <c r="W209" s="230"/>
      <c r="X209" s="230" t="s">
        <v>158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159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28"/>
      <c r="B210" s="229"/>
      <c r="C210" s="259" t="s">
        <v>265</v>
      </c>
      <c r="D210" s="232"/>
      <c r="E210" s="233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161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59" t="s">
        <v>57</v>
      </c>
      <c r="D211" s="232"/>
      <c r="E211" s="233">
        <v>1</v>
      </c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161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ht="22.5" outlineLevel="1" x14ac:dyDescent="0.2">
      <c r="A212" s="241">
        <v>32</v>
      </c>
      <c r="B212" s="242" t="s">
        <v>328</v>
      </c>
      <c r="C212" s="258" t="s">
        <v>329</v>
      </c>
      <c r="D212" s="243" t="s">
        <v>318</v>
      </c>
      <c r="E212" s="244">
        <v>1</v>
      </c>
      <c r="F212" s="245"/>
      <c r="G212" s="246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6.4820000000000003E-2</v>
      </c>
      <c r="O212" s="230">
        <f>ROUND(E212*N212,2)</f>
        <v>0.06</v>
      </c>
      <c r="P212" s="230">
        <v>0</v>
      </c>
      <c r="Q212" s="230">
        <f>ROUND(E212*P212,2)</f>
        <v>0</v>
      </c>
      <c r="R212" s="230"/>
      <c r="S212" s="230" t="s">
        <v>156</v>
      </c>
      <c r="T212" s="230" t="s">
        <v>157</v>
      </c>
      <c r="U212" s="230">
        <v>0</v>
      </c>
      <c r="V212" s="230">
        <f>ROUND(E212*U212,2)</f>
        <v>0</v>
      </c>
      <c r="W212" s="230"/>
      <c r="X212" s="230" t="s">
        <v>158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159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2.5" outlineLevel="1" x14ac:dyDescent="0.2">
      <c r="A213" s="228"/>
      <c r="B213" s="229"/>
      <c r="C213" s="260" t="s">
        <v>330</v>
      </c>
      <c r="D213" s="247"/>
      <c r="E213" s="247"/>
      <c r="F213" s="247"/>
      <c r="G213" s="247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169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55" t="str">
        <f>C213</f>
        <v>NOVÝ ELEKTRICKÝ ZÁSOBNÍK TEPLÉ VODY, OBJEM 50l, ZÁVĚSNÝ NA STĚNU, S KERAMICKÝM TOPNÝM TĚLESEM UVNITŘ A</v>
      </c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28"/>
      <c r="B214" s="229"/>
      <c r="C214" s="262" t="s">
        <v>331</v>
      </c>
      <c r="D214" s="254"/>
      <c r="E214" s="254"/>
      <c r="F214" s="254"/>
      <c r="G214" s="254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169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28"/>
      <c r="B215" s="229"/>
      <c r="C215" s="259" t="s">
        <v>332</v>
      </c>
      <c r="D215" s="232"/>
      <c r="E215" s="233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161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59" t="s">
        <v>57</v>
      </c>
      <c r="D216" s="232"/>
      <c r="E216" s="233">
        <v>1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161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41">
        <v>33</v>
      </c>
      <c r="B217" s="242" t="s">
        <v>333</v>
      </c>
      <c r="C217" s="258" t="s">
        <v>334</v>
      </c>
      <c r="D217" s="243" t="s">
        <v>318</v>
      </c>
      <c r="E217" s="244">
        <v>1</v>
      </c>
      <c r="F217" s="245"/>
      <c r="G217" s="246">
        <f>ROUND(E217*F217,2)</f>
        <v>0</v>
      </c>
      <c r="H217" s="231"/>
      <c r="I217" s="230">
        <f>ROUND(E217*H217,2)</f>
        <v>0</v>
      </c>
      <c r="J217" s="231"/>
      <c r="K217" s="230">
        <f>ROUND(E217*J217,2)</f>
        <v>0</v>
      </c>
      <c r="L217" s="230">
        <v>15</v>
      </c>
      <c r="M217" s="230">
        <f>G217*(1+L217/100)</f>
        <v>0</v>
      </c>
      <c r="N217" s="230">
        <v>0</v>
      </c>
      <c r="O217" s="230">
        <f>ROUND(E217*N217,2)</f>
        <v>0</v>
      </c>
      <c r="P217" s="230">
        <v>6.7000000000000004E-2</v>
      </c>
      <c r="Q217" s="230">
        <f>ROUND(E217*P217,2)</f>
        <v>7.0000000000000007E-2</v>
      </c>
      <c r="R217" s="230"/>
      <c r="S217" s="230" t="s">
        <v>156</v>
      </c>
      <c r="T217" s="230" t="s">
        <v>157</v>
      </c>
      <c r="U217" s="230">
        <v>0</v>
      </c>
      <c r="V217" s="230">
        <f>ROUND(E217*U217,2)</f>
        <v>0</v>
      </c>
      <c r="W217" s="230"/>
      <c r="X217" s="230" t="s">
        <v>158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159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28"/>
      <c r="B218" s="229"/>
      <c r="C218" s="259" t="s">
        <v>335</v>
      </c>
      <c r="D218" s="232"/>
      <c r="E218" s="233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161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59" t="s">
        <v>57</v>
      </c>
      <c r="D219" s="232"/>
      <c r="E219" s="233">
        <v>1</v>
      </c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161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41">
        <v>34</v>
      </c>
      <c r="B220" s="242" t="s">
        <v>336</v>
      </c>
      <c r="C220" s="258" t="s">
        <v>337</v>
      </c>
      <c r="D220" s="243" t="s">
        <v>318</v>
      </c>
      <c r="E220" s="244">
        <v>3</v>
      </c>
      <c r="F220" s="245"/>
      <c r="G220" s="246">
        <f>ROUND(E220*F220,2)</f>
        <v>0</v>
      </c>
      <c r="H220" s="231"/>
      <c r="I220" s="230">
        <f>ROUND(E220*H220,2)</f>
        <v>0</v>
      </c>
      <c r="J220" s="231"/>
      <c r="K220" s="230">
        <f>ROUND(E220*J220,2)</f>
        <v>0</v>
      </c>
      <c r="L220" s="230">
        <v>15</v>
      </c>
      <c r="M220" s="230">
        <f>G220*(1+L220/100)</f>
        <v>0</v>
      </c>
      <c r="N220" s="230">
        <v>0</v>
      </c>
      <c r="O220" s="230">
        <f>ROUND(E220*N220,2)</f>
        <v>0</v>
      </c>
      <c r="P220" s="230">
        <v>4.3499999999999997E-2</v>
      </c>
      <c r="Q220" s="230">
        <f>ROUND(E220*P220,2)</f>
        <v>0.13</v>
      </c>
      <c r="R220" s="230"/>
      <c r="S220" s="230" t="s">
        <v>156</v>
      </c>
      <c r="T220" s="230" t="s">
        <v>157</v>
      </c>
      <c r="U220" s="230">
        <v>0</v>
      </c>
      <c r="V220" s="230">
        <f>ROUND(E220*U220,2)</f>
        <v>0</v>
      </c>
      <c r="W220" s="230"/>
      <c r="X220" s="230" t="s">
        <v>158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159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28"/>
      <c r="B221" s="229"/>
      <c r="C221" s="259" t="s">
        <v>338</v>
      </c>
      <c r="D221" s="232"/>
      <c r="E221" s="233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161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59" t="s">
        <v>184</v>
      </c>
      <c r="D222" s="232"/>
      <c r="E222" s="233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161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28"/>
      <c r="B223" s="229"/>
      <c r="C223" s="259" t="s">
        <v>57</v>
      </c>
      <c r="D223" s="232"/>
      <c r="E223" s="233">
        <v>1</v>
      </c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161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28"/>
      <c r="B224" s="229"/>
      <c r="C224" s="259" t="s">
        <v>198</v>
      </c>
      <c r="D224" s="232"/>
      <c r="E224" s="233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161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28"/>
      <c r="B225" s="229"/>
      <c r="C225" s="259" t="s">
        <v>57</v>
      </c>
      <c r="D225" s="232"/>
      <c r="E225" s="233">
        <v>1</v>
      </c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161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59" t="s">
        <v>202</v>
      </c>
      <c r="D226" s="232"/>
      <c r="E226" s="233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161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59" t="s">
        <v>57</v>
      </c>
      <c r="D227" s="232"/>
      <c r="E227" s="233">
        <v>1</v>
      </c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161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41">
        <v>35</v>
      </c>
      <c r="B228" s="242" t="s">
        <v>339</v>
      </c>
      <c r="C228" s="258" t="s">
        <v>340</v>
      </c>
      <c r="D228" s="243" t="s">
        <v>318</v>
      </c>
      <c r="E228" s="244">
        <v>1</v>
      </c>
      <c r="F228" s="245"/>
      <c r="G228" s="246">
        <f>ROUND(E228*F228,2)</f>
        <v>0</v>
      </c>
      <c r="H228" s="231"/>
      <c r="I228" s="230">
        <f>ROUND(E228*H228,2)</f>
        <v>0</v>
      </c>
      <c r="J228" s="231"/>
      <c r="K228" s="230">
        <f>ROUND(E228*J228,2)</f>
        <v>0</v>
      </c>
      <c r="L228" s="230">
        <v>15</v>
      </c>
      <c r="M228" s="230">
        <f>G228*(1+L228/100)</f>
        <v>0</v>
      </c>
      <c r="N228" s="230">
        <v>0</v>
      </c>
      <c r="O228" s="230">
        <f>ROUND(E228*N228,2)</f>
        <v>0</v>
      </c>
      <c r="P228" s="230">
        <v>3.6999999999999999E-4</v>
      </c>
      <c r="Q228" s="230">
        <f>ROUND(E228*P228,2)</f>
        <v>0</v>
      </c>
      <c r="R228" s="230"/>
      <c r="S228" s="230" t="s">
        <v>156</v>
      </c>
      <c r="T228" s="230" t="s">
        <v>157</v>
      </c>
      <c r="U228" s="230">
        <v>0</v>
      </c>
      <c r="V228" s="230">
        <f>ROUND(E228*U228,2)</f>
        <v>0</v>
      </c>
      <c r="W228" s="230"/>
      <c r="X228" s="230" t="s">
        <v>158</v>
      </c>
      <c r="Y228" s="211"/>
      <c r="Z228" s="211"/>
      <c r="AA228" s="211"/>
      <c r="AB228" s="211"/>
      <c r="AC228" s="211"/>
      <c r="AD228" s="211"/>
      <c r="AE228" s="211"/>
      <c r="AF228" s="211"/>
      <c r="AG228" s="211" t="s">
        <v>159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28"/>
      <c r="B229" s="229"/>
      <c r="C229" s="259" t="s">
        <v>319</v>
      </c>
      <c r="D229" s="232"/>
      <c r="E229" s="233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161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59" t="s">
        <v>181</v>
      </c>
      <c r="D230" s="232"/>
      <c r="E230" s="233"/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161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28"/>
      <c r="B231" s="229"/>
      <c r="C231" s="259" t="s">
        <v>57</v>
      </c>
      <c r="D231" s="232"/>
      <c r="E231" s="233">
        <v>1</v>
      </c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  <c r="P231" s="230"/>
      <c r="Q231" s="230"/>
      <c r="R231" s="230"/>
      <c r="S231" s="230"/>
      <c r="T231" s="230"/>
      <c r="U231" s="230"/>
      <c r="V231" s="230"/>
      <c r="W231" s="230"/>
      <c r="X231" s="230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161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ht="22.5" outlineLevel="1" x14ac:dyDescent="0.2">
      <c r="A232" s="241">
        <v>36</v>
      </c>
      <c r="B232" s="242" t="s">
        <v>341</v>
      </c>
      <c r="C232" s="258" t="s">
        <v>342</v>
      </c>
      <c r="D232" s="243" t="s">
        <v>244</v>
      </c>
      <c r="E232" s="244">
        <v>1</v>
      </c>
      <c r="F232" s="245"/>
      <c r="G232" s="246">
        <f>ROUND(E232*F232,2)</f>
        <v>0</v>
      </c>
      <c r="H232" s="231"/>
      <c r="I232" s="230">
        <f>ROUND(E232*H232,2)</f>
        <v>0</v>
      </c>
      <c r="J232" s="231"/>
      <c r="K232" s="230">
        <f>ROUND(E232*J232,2)</f>
        <v>0</v>
      </c>
      <c r="L232" s="230">
        <v>15</v>
      </c>
      <c r="M232" s="230">
        <f>G232*(1+L232/100)</f>
        <v>0</v>
      </c>
      <c r="N232" s="230">
        <v>1.2999999999999999E-3</v>
      </c>
      <c r="O232" s="230">
        <f>ROUND(E232*N232,2)</f>
        <v>0</v>
      </c>
      <c r="P232" s="230">
        <v>0</v>
      </c>
      <c r="Q232" s="230">
        <f>ROUND(E232*P232,2)</f>
        <v>0</v>
      </c>
      <c r="R232" s="230"/>
      <c r="S232" s="230" t="s">
        <v>156</v>
      </c>
      <c r="T232" s="230" t="s">
        <v>157</v>
      </c>
      <c r="U232" s="230">
        <v>0</v>
      </c>
      <c r="V232" s="230">
        <f>ROUND(E232*U232,2)</f>
        <v>0</v>
      </c>
      <c r="W232" s="230"/>
      <c r="X232" s="230" t="s">
        <v>158</v>
      </c>
      <c r="Y232" s="211"/>
      <c r="Z232" s="211"/>
      <c r="AA232" s="211"/>
      <c r="AB232" s="211"/>
      <c r="AC232" s="211"/>
      <c r="AD232" s="211"/>
      <c r="AE232" s="211"/>
      <c r="AF232" s="211"/>
      <c r="AG232" s="211" t="s">
        <v>159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59" t="s">
        <v>325</v>
      </c>
      <c r="D233" s="232"/>
      <c r="E233" s="233"/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3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161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28"/>
      <c r="B234" s="229"/>
      <c r="C234" s="259" t="s">
        <v>57</v>
      </c>
      <c r="D234" s="232"/>
      <c r="E234" s="233">
        <v>1</v>
      </c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  <c r="P234" s="230"/>
      <c r="Q234" s="230"/>
      <c r="R234" s="230"/>
      <c r="S234" s="230"/>
      <c r="T234" s="230"/>
      <c r="U234" s="230"/>
      <c r="V234" s="230"/>
      <c r="W234" s="230"/>
      <c r="X234" s="230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161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41">
        <v>37</v>
      </c>
      <c r="B235" s="242" t="s">
        <v>343</v>
      </c>
      <c r="C235" s="258" t="s">
        <v>344</v>
      </c>
      <c r="D235" s="243" t="s">
        <v>318</v>
      </c>
      <c r="E235" s="244">
        <v>3</v>
      </c>
      <c r="F235" s="245"/>
      <c r="G235" s="246">
        <f>ROUND(E235*F235,2)</f>
        <v>0</v>
      </c>
      <c r="H235" s="231"/>
      <c r="I235" s="230">
        <f>ROUND(E235*H235,2)</f>
        <v>0</v>
      </c>
      <c r="J235" s="231"/>
      <c r="K235" s="230">
        <f>ROUND(E235*J235,2)</f>
        <v>0</v>
      </c>
      <c r="L235" s="230">
        <v>15</v>
      </c>
      <c r="M235" s="230">
        <f>G235*(1+L235/100)</f>
        <v>0</v>
      </c>
      <c r="N235" s="230">
        <v>0</v>
      </c>
      <c r="O235" s="230">
        <f>ROUND(E235*N235,2)</f>
        <v>0</v>
      </c>
      <c r="P235" s="230">
        <v>1.56E-3</v>
      </c>
      <c r="Q235" s="230">
        <f>ROUND(E235*P235,2)</f>
        <v>0</v>
      </c>
      <c r="R235" s="230"/>
      <c r="S235" s="230" t="s">
        <v>156</v>
      </c>
      <c r="T235" s="230" t="s">
        <v>157</v>
      </c>
      <c r="U235" s="230">
        <v>0</v>
      </c>
      <c r="V235" s="230">
        <f>ROUND(E235*U235,2)</f>
        <v>0</v>
      </c>
      <c r="W235" s="230"/>
      <c r="X235" s="230" t="s">
        <v>158</v>
      </c>
      <c r="Y235" s="211"/>
      <c r="Z235" s="211"/>
      <c r="AA235" s="211"/>
      <c r="AB235" s="211"/>
      <c r="AC235" s="211"/>
      <c r="AD235" s="211"/>
      <c r="AE235" s="211"/>
      <c r="AF235" s="211"/>
      <c r="AG235" s="211" t="s">
        <v>159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28"/>
      <c r="B236" s="229"/>
      <c r="C236" s="259" t="s">
        <v>319</v>
      </c>
      <c r="D236" s="232"/>
      <c r="E236" s="233"/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  <c r="T236" s="230"/>
      <c r="U236" s="230"/>
      <c r="V236" s="230"/>
      <c r="W236" s="230"/>
      <c r="X236" s="23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161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28"/>
      <c r="B237" s="229"/>
      <c r="C237" s="259" t="s">
        <v>181</v>
      </c>
      <c r="D237" s="232"/>
      <c r="E237" s="233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30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161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28"/>
      <c r="B238" s="229"/>
      <c r="C238" s="259" t="s">
        <v>289</v>
      </c>
      <c r="D238" s="232"/>
      <c r="E238" s="233">
        <v>2</v>
      </c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161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28"/>
      <c r="B239" s="229"/>
      <c r="C239" s="259" t="s">
        <v>184</v>
      </c>
      <c r="D239" s="232"/>
      <c r="E239" s="233"/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161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28"/>
      <c r="B240" s="229"/>
      <c r="C240" s="259" t="s">
        <v>57</v>
      </c>
      <c r="D240" s="232"/>
      <c r="E240" s="233">
        <v>1</v>
      </c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  <c r="P240" s="230"/>
      <c r="Q240" s="230"/>
      <c r="R240" s="230"/>
      <c r="S240" s="230"/>
      <c r="T240" s="230"/>
      <c r="U240" s="230"/>
      <c r="V240" s="230"/>
      <c r="W240" s="230"/>
      <c r="X240" s="230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161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ht="22.5" outlineLevel="1" x14ac:dyDescent="0.2">
      <c r="A241" s="241">
        <v>38</v>
      </c>
      <c r="B241" s="242" t="s">
        <v>345</v>
      </c>
      <c r="C241" s="258" t="s">
        <v>346</v>
      </c>
      <c r="D241" s="243" t="s">
        <v>318</v>
      </c>
      <c r="E241" s="244">
        <v>1</v>
      </c>
      <c r="F241" s="245"/>
      <c r="G241" s="246">
        <f>ROUND(E241*F241,2)</f>
        <v>0</v>
      </c>
      <c r="H241" s="231"/>
      <c r="I241" s="230">
        <f>ROUND(E241*H241,2)</f>
        <v>0</v>
      </c>
      <c r="J241" s="231"/>
      <c r="K241" s="230">
        <f>ROUND(E241*J241,2)</f>
        <v>0</v>
      </c>
      <c r="L241" s="230">
        <v>15</v>
      </c>
      <c r="M241" s="230">
        <f>G241*(1+L241/100)</f>
        <v>0</v>
      </c>
      <c r="N241" s="230">
        <v>1.5299999999999999E-3</v>
      </c>
      <c r="O241" s="230">
        <f>ROUND(E241*N241,2)</f>
        <v>0</v>
      </c>
      <c r="P241" s="230">
        <v>0</v>
      </c>
      <c r="Q241" s="230">
        <f>ROUND(E241*P241,2)</f>
        <v>0</v>
      </c>
      <c r="R241" s="230"/>
      <c r="S241" s="230" t="s">
        <v>156</v>
      </c>
      <c r="T241" s="230" t="s">
        <v>157</v>
      </c>
      <c r="U241" s="230">
        <v>0</v>
      </c>
      <c r="V241" s="230">
        <f>ROUND(E241*U241,2)</f>
        <v>0</v>
      </c>
      <c r="W241" s="230"/>
      <c r="X241" s="230" t="s">
        <v>158</v>
      </c>
      <c r="Y241" s="211"/>
      <c r="Z241" s="211"/>
      <c r="AA241" s="211"/>
      <c r="AB241" s="211"/>
      <c r="AC241" s="211"/>
      <c r="AD241" s="211"/>
      <c r="AE241" s="211"/>
      <c r="AF241" s="211"/>
      <c r="AG241" s="211" t="s">
        <v>159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28"/>
      <c r="B242" s="229"/>
      <c r="C242" s="259" t="s">
        <v>347</v>
      </c>
      <c r="D242" s="232"/>
      <c r="E242" s="233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30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161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28"/>
      <c r="B243" s="229"/>
      <c r="C243" s="259" t="s">
        <v>57</v>
      </c>
      <c r="D243" s="232"/>
      <c r="E243" s="233">
        <v>1</v>
      </c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161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41">
        <v>39</v>
      </c>
      <c r="B244" s="242" t="s">
        <v>348</v>
      </c>
      <c r="C244" s="258" t="s">
        <v>349</v>
      </c>
      <c r="D244" s="243" t="s">
        <v>244</v>
      </c>
      <c r="E244" s="244">
        <v>1</v>
      </c>
      <c r="F244" s="245"/>
      <c r="G244" s="246">
        <f>ROUND(E244*F244,2)</f>
        <v>0</v>
      </c>
      <c r="H244" s="231"/>
      <c r="I244" s="230">
        <f>ROUND(E244*H244,2)</f>
        <v>0</v>
      </c>
      <c r="J244" s="231"/>
      <c r="K244" s="230">
        <f>ROUND(E244*J244,2)</f>
        <v>0</v>
      </c>
      <c r="L244" s="230">
        <v>15</v>
      </c>
      <c r="M244" s="230">
        <f>G244*(1+L244/100)</f>
        <v>0</v>
      </c>
      <c r="N244" s="230">
        <v>2.7999999999999998E-4</v>
      </c>
      <c r="O244" s="230">
        <f>ROUND(E244*N244,2)</f>
        <v>0</v>
      </c>
      <c r="P244" s="230">
        <v>0</v>
      </c>
      <c r="Q244" s="230">
        <f>ROUND(E244*P244,2)</f>
        <v>0</v>
      </c>
      <c r="R244" s="230"/>
      <c r="S244" s="230" t="s">
        <v>156</v>
      </c>
      <c r="T244" s="230" t="s">
        <v>157</v>
      </c>
      <c r="U244" s="230">
        <v>0</v>
      </c>
      <c r="V244" s="230">
        <f>ROUND(E244*U244,2)</f>
        <v>0</v>
      </c>
      <c r="W244" s="230"/>
      <c r="X244" s="230" t="s">
        <v>158</v>
      </c>
      <c r="Y244" s="211"/>
      <c r="Z244" s="211"/>
      <c r="AA244" s="211"/>
      <c r="AB244" s="211"/>
      <c r="AC244" s="211"/>
      <c r="AD244" s="211"/>
      <c r="AE244" s="211"/>
      <c r="AF244" s="211"/>
      <c r="AG244" s="211" t="s">
        <v>159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28"/>
      <c r="B245" s="229"/>
      <c r="C245" s="259" t="s">
        <v>347</v>
      </c>
      <c r="D245" s="232"/>
      <c r="E245" s="233"/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161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28"/>
      <c r="B246" s="229"/>
      <c r="C246" s="259" t="s">
        <v>57</v>
      </c>
      <c r="D246" s="232"/>
      <c r="E246" s="233">
        <v>1</v>
      </c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161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41">
        <v>40</v>
      </c>
      <c r="B247" s="242" t="s">
        <v>350</v>
      </c>
      <c r="C247" s="258" t="s">
        <v>351</v>
      </c>
      <c r="D247" s="243" t="s">
        <v>244</v>
      </c>
      <c r="E247" s="244">
        <v>1</v>
      </c>
      <c r="F247" s="245"/>
      <c r="G247" s="246">
        <f>ROUND(E247*F247,2)</f>
        <v>0</v>
      </c>
      <c r="H247" s="231"/>
      <c r="I247" s="230">
        <f>ROUND(E247*H247,2)</f>
        <v>0</v>
      </c>
      <c r="J247" s="231"/>
      <c r="K247" s="230">
        <f>ROUND(E247*J247,2)</f>
        <v>0</v>
      </c>
      <c r="L247" s="230">
        <v>15</v>
      </c>
      <c r="M247" s="230">
        <f>G247*(1+L247/100)</f>
        <v>0</v>
      </c>
      <c r="N247" s="230">
        <v>1.3999999999999999E-4</v>
      </c>
      <c r="O247" s="230">
        <f>ROUND(E247*N247,2)</f>
        <v>0</v>
      </c>
      <c r="P247" s="230">
        <v>0</v>
      </c>
      <c r="Q247" s="230">
        <f>ROUND(E247*P247,2)</f>
        <v>0</v>
      </c>
      <c r="R247" s="230"/>
      <c r="S247" s="230" t="s">
        <v>156</v>
      </c>
      <c r="T247" s="230" t="s">
        <v>157</v>
      </c>
      <c r="U247" s="230">
        <v>0</v>
      </c>
      <c r="V247" s="230">
        <f>ROUND(E247*U247,2)</f>
        <v>0</v>
      </c>
      <c r="W247" s="230"/>
      <c r="X247" s="230" t="s">
        <v>158</v>
      </c>
      <c r="Y247" s="211"/>
      <c r="Z247" s="211"/>
      <c r="AA247" s="211"/>
      <c r="AB247" s="211"/>
      <c r="AC247" s="211"/>
      <c r="AD247" s="211"/>
      <c r="AE247" s="211"/>
      <c r="AF247" s="211"/>
      <c r="AG247" s="211" t="s">
        <v>159</v>
      </c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28"/>
      <c r="B248" s="229"/>
      <c r="C248" s="259" t="s">
        <v>347</v>
      </c>
      <c r="D248" s="232"/>
      <c r="E248" s="233"/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161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28"/>
      <c r="B249" s="229"/>
      <c r="C249" s="259" t="s">
        <v>57</v>
      </c>
      <c r="D249" s="232"/>
      <c r="E249" s="233">
        <v>1</v>
      </c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30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161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41">
        <v>41</v>
      </c>
      <c r="B250" s="242" t="s">
        <v>352</v>
      </c>
      <c r="C250" s="258" t="s">
        <v>353</v>
      </c>
      <c r="D250" s="243" t="s">
        <v>244</v>
      </c>
      <c r="E250" s="244">
        <v>1</v>
      </c>
      <c r="F250" s="245"/>
      <c r="G250" s="246">
        <f>ROUND(E250*F250,2)</f>
        <v>0</v>
      </c>
      <c r="H250" s="231"/>
      <c r="I250" s="230">
        <f>ROUND(E250*H250,2)</f>
        <v>0</v>
      </c>
      <c r="J250" s="231"/>
      <c r="K250" s="230">
        <f>ROUND(E250*J250,2)</f>
        <v>0</v>
      </c>
      <c r="L250" s="230">
        <v>15</v>
      </c>
      <c r="M250" s="230">
        <f>G250*(1+L250/100)</f>
        <v>0</v>
      </c>
      <c r="N250" s="230">
        <v>0</v>
      </c>
      <c r="O250" s="230">
        <f>ROUND(E250*N250,2)</f>
        <v>0</v>
      </c>
      <c r="P250" s="230">
        <v>0</v>
      </c>
      <c r="Q250" s="230">
        <f>ROUND(E250*P250,2)</f>
        <v>0</v>
      </c>
      <c r="R250" s="230"/>
      <c r="S250" s="230" t="s">
        <v>156</v>
      </c>
      <c r="T250" s="230" t="s">
        <v>157</v>
      </c>
      <c r="U250" s="230">
        <v>0</v>
      </c>
      <c r="V250" s="230">
        <f>ROUND(E250*U250,2)</f>
        <v>0</v>
      </c>
      <c r="W250" s="230"/>
      <c r="X250" s="230" t="s">
        <v>158</v>
      </c>
      <c r="Y250" s="211"/>
      <c r="Z250" s="211"/>
      <c r="AA250" s="211"/>
      <c r="AB250" s="211"/>
      <c r="AC250" s="211"/>
      <c r="AD250" s="211"/>
      <c r="AE250" s="211"/>
      <c r="AF250" s="211"/>
      <c r="AG250" s="211" t="s">
        <v>159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28"/>
      <c r="B251" s="229"/>
      <c r="C251" s="259" t="s">
        <v>325</v>
      </c>
      <c r="D251" s="232"/>
      <c r="E251" s="233"/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161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28"/>
      <c r="B252" s="229"/>
      <c r="C252" s="259" t="s">
        <v>57</v>
      </c>
      <c r="D252" s="232"/>
      <c r="E252" s="233">
        <v>1</v>
      </c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161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41">
        <v>42</v>
      </c>
      <c r="B253" s="242" t="s">
        <v>354</v>
      </c>
      <c r="C253" s="258" t="s">
        <v>355</v>
      </c>
      <c r="D253" s="243" t="s">
        <v>244</v>
      </c>
      <c r="E253" s="244">
        <v>1</v>
      </c>
      <c r="F253" s="245"/>
      <c r="G253" s="246">
        <f>ROUND(E253*F253,2)</f>
        <v>0</v>
      </c>
      <c r="H253" s="231"/>
      <c r="I253" s="230">
        <f>ROUND(E253*H253,2)</f>
        <v>0</v>
      </c>
      <c r="J253" s="231"/>
      <c r="K253" s="230">
        <f>ROUND(E253*J253,2)</f>
        <v>0</v>
      </c>
      <c r="L253" s="230">
        <v>15</v>
      </c>
      <c r="M253" s="230">
        <f>G253*(1+L253/100)</f>
        <v>0</v>
      </c>
      <c r="N253" s="230">
        <v>8.0000000000000004E-4</v>
      </c>
      <c r="O253" s="230">
        <f>ROUND(E253*N253,2)</f>
        <v>0</v>
      </c>
      <c r="P253" s="230">
        <v>0</v>
      </c>
      <c r="Q253" s="230">
        <f>ROUND(E253*P253,2)</f>
        <v>0</v>
      </c>
      <c r="R253" s="230"/>
      <c r="S253" s="230" t="s">
        <v>156</v>
      </c>
      <c r="T253" s="230" t="s">
        <v>157</v>
      </c>
      <c r="U253" s="230">
        <v>0</v>
      </c>
      <c r="V253" s="230">
        <f>ROUND(E253*U253,2)</f>
        <v>0</v>
      </c>
      <c r="W253" s="230"/>
      <c r="X253" s="230" t="s">
        <v>158</v>
      </c>
      <c r="Y253" s="211"/>
      <c r="Z253" s="211"/>
      <c r="AA253" s="211"/>
      <c r="AB253" s="211"/>
      <c r="AC253" s="211"/>
      <c r="AD253" s="211"/>
      <c r="AE253" s="211"/>
      <c r="AF253" s="211"/>
      <c r="AG253" s="211" t="s">
        <v>159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28"/>
      <c r="B254" s="229"/>
      <c r="C254" s="259" t="s">
        <v>184</v>
      </c>
      <c r="D254" s="232"/>
      <c r="E254" s="233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161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28"/>
      <c r="B255" s="229"/>
      <c r="C255" s="259" t="s">
        <v>57</v>
      </c>
      <c r="D255" s="232"/>
      <c r="E255" s="233">
        <v>1</v>
      </c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161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22.5" outlineLevel="1" x14ac:dyDescent="0.2">
      <c r="A256" s="248">
        <v>43</v>
      </c>
      <c r="B256" s="249" t="s">
        <v>356</v>
      </c>
      <c r="C256" s="261" t="s">
        <v>357</v>
      </c>
      <c r="D256" s="250" t="s">
        <v>0</v>
      </c>
      <c r="E256" s="251">
        <v>278.52699999999999</v>
      </c>
      <c r="F256" s="252"/>
      <c r="G256" s="253">
        <f>ROUND(E256*F256,2)</f>
        <v>0</v>
      </c>
      <c r="H256" s="231"/>
      <c r="I256" s="230">
        <f>ROUND(E256*H256,2)</f>
        <v>0</v>
      </c>
      <c r="J256" s="231"/>
      <c r="K256" s="230">
        <f>ROUND(E256*J256,2)</f>
        <v>0</v>
      </c>
      <c r="L256" s="230">
        <v>15</v>
      </c>
      <c r="M256" s="230">
        <f>G256*(1+L256/100)</f>
        <v>0</v>
      </c>
      <c r="N256" s="230">
        <v>0</v>
      </c>
      <c r="O256" s="230">
        <f>ROUND(E256*N256,2)</f>
        <v>0</v>
      </c>
      <c r="P256" s="230">
        <v>0</v>
      </c>
      <c r="Q256" s="230">
        <f>ROUND(E256*P256,2)</f>
        <v>0</v>
      </c>
      <c r="R256" s="230"/>
      <c r="S256" s="230" t="s">
        <v>156</v>
      </c>
      <c r="T256" s="230" t="s">
        <v>157</v>
      </c>
      <c r="U256" s="230">
        <v>0</v>
      </c>
      <c r="V256" s="230">
        <f>ROUND(E256*U256,2)</f>
        <v>0</v>
      </c>
      <c r="W256" s="230"/>
      <c r="X256" s="230" t="s">
        <v>158</v>
      </c>
      <c r="Y256" s="211"/>
      <c r="Z256" s="211"/>
      <c r="AA256" s="211"/>
      <c r="AB256" s="211"/>
      <c r="AC256" s="211"/>
      <c r="AD256" s="211"/>
      <c r="AE256" s="211"/>
      <c r="AF256" s="211"/>
      <c r="AG256" s="211" t="s">
        <v>159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41">
        <v>44</v>
      </c>
      <c r="B257" s="242" t="s">
        <v>358</v>
      </c>
      <c r="C257" s="258" t="s">
        <v>359</v>
      </c>
      <c r="D257" s="243" t="s">
        <v>244</v>
      </c>
      <c r="E257" s="244">
        <v>1</v>
      </c>
      <c r="F257" s="245"/>
      <c r="G257" s="246">
        <f>ROUND(E257*F257,2)</f>
        <v>0</v>
      </c>
      <c r="H257" s="231"/>
      <c r="I257" s="230">
        <f>ROUND(E257*H257,2)</f>
        <v>0</v>
      </c>
      <c r="J257" s="231"/>
      <c r="K257" s="230">
        <f>ROUND(E257*J257,2)</f>
        <v>0</v>
      </c>
      <c r="L257" s="230">
        <v>15</v>
      </c>
      <c r="M257" s="230">
        <f>G257*(1+L257/100)</f>
        <v>0</v>
      </c>
      <c r="N257" s="230">
        <v>1.2999999999999999E-2</v>
      </c>
      <c r="O257" s="230">
        <f>ROUND(E257*N257,2)</f>
        <v>0.01</v>
      </c>
      <c r="P257" s="230">
        <v>0</v>
      </c>
      <c r="Q257" s="230">
        <f>ROUND(E257*P257,2)</f>
        <v>0</v>
      </c>
      <c r="R257" s="230" t="s">
        <v>360</v>
      </c>
      <c r="S257" s="230" t="s">
        <v>156</v>
      </c>
      <c r="T257" s="230" t="s">
        <v>157</v>
      </c>
      <c r="U257" s="230">
        <v>0</v>
      </c>
      <c r="V257" s="230">
        <f>ROUND(E257*U257,2)</f>
        <v>0</v>
      </c>
      <c r="W257" s="230"/>
      <c r="X257" s="230" t="s">
        <v>361</v>
      </c>
      <c r="Y257" s="211"/>
      <c r="Z257" s="211"/>
      <c r="AA257" s="211"/>
      <c r="AB257" s="211"/>
      <c r="AC257" s="211"/>
      <c r="AD257" s="211"/>
      <c r="AE257" s="211"/>
      <c r="AF257" s="211"/>
      <c r="AG257" s="211" t="s">
        <v>362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/>
      <c r="B258" s="229"/>
      <c r="C258" s="259" t="s">
        <v>325</v>
      </c>
      <c r="D258" s="232"/>
      <c r="E258" s="233"/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161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28"/>
      <c r="B259" s="229"/>
      <c r="C259" s="259" t="s">
        <v>57</v>
      </c>
      <c r="D259" s="232"/>
      <c r="E259" s="233">
        <v>1</v>
      </c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161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ht="22.5" outlineLevel="1" x14ac:dyDescent="0.2">
      <c r="A260" s="241">
        <v>45</v>
      </c>
      <c r="B260" s="242" t="s">
        <v>363</v>
      </c>
      <c r="C260" s="258" t="s">
        <v>364</v>
      </c>
      <c r="D260" s="243" t="s">
        <v>244</v>
      </c>
      <c r="E260" s="244">
        <v>1</v>
      </c>
      <c r="F260" s="245"/>
      <c r="G260" s="246">
        <f>ROUND(E260*F260,2)</f>
        <v>0</v>
      </c>
      <c r="H260" s="231"/>
      <c r="I260" s="230">
        <f>ROUND(E260*H260,2)</f>
        <v>0</v>
      </c>
      <c r="J260" s="231"/>
      <c r="K260" s="230">
        <f>ROUND(E260*J260,2)</f>
        <v>0</v>
      </c>
      <c r="L260" s="230">
        <v>15</v>
      </c>
      <c r="M260" s="230">
        <f>G260*(1+L260/100)</f>
        <v>0</v>
      </c>
      <c r="N260" s="230">
        <v>2.5000000000000001E-2</v>
      </c>
      <c r="O260" s="230">
        <f>ROUND(E260*N260,2)</f>
        <v>0.03</v>
      </c>
      <c r="P260" s="230">
        <v>0</v>
      </c>
      <c r="Q260" s="230">
        <f>ROUND(E260*P260,2)</f>
        <v>0</v>
      </c>
      <c r="R260" s="230" t="s">
        <v>360</v>
      </c>
      <c r="S260" s="230" t="s">
        <v>156</v>
      </c>
      <c r="T260" s="230" t="s">
        <v>157</v>
      </c>
      <c r="U260" s="230">
        <v>0</v>
      </c>
      <c r="V260" s="230">
        <f>ROUND(E260*U260,2)</f>
        <v>0</v>
      </c>
      <c r="W260" s="230"/>
      <c r="X260" s="230" t="s">
        <v>361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362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/>
      <c r="B261" s="229"/>
      <c r="C261" s="259" t="s">
        <v>365</v>
      </c>
      <c r="D261" s="232"/>
      <c r="E261" s="233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161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28"/>
      <c r="B262" s="229"/>
      <c r="C262" s="259" t="s">
        <v>57</v>
      </c>
      <c r="D262" s="232"/>
      <c r="E262" s="233">
        <v>1</v>
      </c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  <c r="P262" s="230"/>
      <c r="Q262" s="230"/>
      <c r="R262" s="230"/>
      <c r="S262" s="230"/>
      <c r="T262" s="230"/>
      <c r="U262" s="230"/>
      <c r="V262" s="230"/>
      <c r="W262" s="230"/>
      <c r="X262" s="230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161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ht="22.5" outlineLevel="1" x14ac:dyDescent="0.2">
      <c r="A263" s="241">
        <v>46</v>
      </c>
      <c r="B263" s="242" t="s">
        <v>366</v>
      </c>
      <c r="C263" s="258" t="s">
        <v>367</v>
      </c>
      <c r="D263" s="243" t="s">
        <v>318</v>
      </c>
      <c r="E263" s="244">
        <v>1</v>
      </c>
      <c r="F263" s="245"/>
      <c r="G263" s="246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15</v>
      </c>
      <c r="M263" s="230">
        <f>G263*(1+L263/100)</f>
        <v>0</v>
      </c>
      <c r="N263" s="230">
        <v>4.4519999999999997E-2</v>
      </c>
      <c r="O263" s="230">
        <f>ROUND(E263*N263,2)</f>
        <v>0.04</v>
      </c>
      <c r="P263" s="230">
        <v>0</v>
      </c>
      <c r="Q263" s="230">
        <f>ROUND(E263*P263,2)</f>
        <v>0</v>
      </c>
      <c r="R263" s="230"/>
      <c r="S263" s="230" t="s">
        <v>156</v>
      </c>
      <c r="T263" s="230" t="s">
        <v>157</v>
      </c>
      <c r="U263" s="230">
        <v>0</v>
      </c>
      <c r="V263" s="230">
        <f>ROUND(E263*U263,2)</f>
        <v>0</v>
      </c>
      <c r="W263" s="230"/>
      <c r="X263" s="230" t="s">
        <v>368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369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28"/>
      <c r="B264" s="229"/>
      <c r="C264" s="259" t="s">
        <v>347</v>
      </c>
      <c r="D264" s="232"/>
      <c r="E264" s="233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161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28"/>
      <c r="B265" s="229"/>
      <c r="C265" s="259" t="s">
        <v>57</v>
      </c>
      <c r="D265" s="232"/>
      <c r="E265" s="233">
        <v>1</v>
      </c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161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x14ac:dyDescent="0.2">
      <c r="A266" s="235" t="s">
        <v>151</v>
      </c>
      <c r="B266" s="236" t="s">
        <v>85</v>
      </c>
      <c r="C266" s="257" t="s">
        <v>86</v>
      </c>
      <c r="D266" s="237"/>
      <c r="E266" s="238"/>
      <c r="F266" s="239"/>
      <c r="G266" s="240">
        <f>SUMIF(AG267:AG275,"&lt;&gt;NOR",G267:G275)</f>
        <v>0</v>
      </c>
      <c r="H266" s="234"/>
      <c r="I266" s="234">
        <f>SUM(I267:I275)</f>
        <v>0</v>
      </c>
      <c r="J266" s="234"/>
      <c r="K266" s="234">
        <f>SUM(K267:K275)</f>
        <v>0</v>
      </c>
      <c r="L266" s="234"/>
      <c r="M266" s="234">
        <f>SUM(M267:M275)</f>
        <v>0</v>
      </c>
      <c r="N266" s="234"/>
      <c r="O266" s="234">
        <f>SUM(O267:O275)</f>
        <v>0</v>
      </c>
      <c r="P266" s="234"/>
      <c r="Q266" s="234">
        <f>SUM(Q267:Q275)</f>
        <v>0</v>
      </c>
      <c r="R266" s="234"/>
      <c r="S266" s="234"/>
      <c r="T266" s="234"/>
      <c r="U266" s="234"/>
      <c r="V266" s="234">
        <f>SUM(V267:V275)</f>
        <v>0</v>
      </c>
      <c r="W266" s="234"/>
      <c r="X266" s="234"/>
      <c r="AG266" t="s">
        <v>152</v>
      </c>
    </row>
    <row r="267" spans="1:60" ht="22.5" outlineLevel="1" x14ac:dyDescent="0.2">
      <c r="A267" s="241">
        <v>47</v>
      </c>
      <c r="B267" s="242" t="s">
        <v>370</v>
      </c>
      <c r="C267" s="258" t="s">
        <v>371</v>
      </c>
      <c r="D267" s="243" t="s">
        <v>255</v>
      </c>
      <c r="E267" s="244">
        <v>1</v>
      </c>
      <c r="F267" s="245"/>
      <c r="G267" s="246">
        <f>ROUND(E267*F267,2)</f>
        <v>0</v>
      </c>
      <c r="H267" s="231"/>
      <c r="I267" s="230">
        <f>ROUND(E267*H267,2)</f>
        <v>0</v>
      </c>
      <c r="J267" s="231"/>
      <c r="K267" s="230">
        <f>ROUND(E267*J267,2)</f>
        <v>0</v>
      </c>
      <c r="L267" s="230">
        <v>15</v>
      </c>
      <c r="M267" s="230">
        <f>G267*(1+L267/100)</f>
        <v>0</v>
      </c>
      <c r="N267" s="230">
        <v>0</v>
      </c>
      <c r="O267" s="230">
        <f>ROUND(E267*N267,2)</f>
        <v>0</v>
      </c>
      <c r="P267" s="230">
        <v>0</v>
      </c>
      <c r="Q267" s="230">
        <f>ROUND(E267*P267,2)</f>
        <v>0</v>
      </c>
      <c r="R267" s="230"/>
      <c r="S267" s="230" t="s">
        <v>156</v>
      </c>
      <c r="T267" s="230" t="s">
        <v>157</v>
      </c>
      <c r="U267" s="230">
        <v>0</v>
      </c>
      <c r="V267" s="230">
        <f>ROUND(E267*U267,2)</f>
        <v>0</v>
      </c>
      <c r="W267" s="230"/>
      <c r="X267" s="230" t="s">
        <v>158</v>
      </c>
      <c r="Y267" s="211"/>
      <c r="Z267" s="211"/>
      <c r="AA267" s="211"/>
      <c r="AB267" s="211"/>
      <c r="AC267" s="211"/>
      <c r="AD267" s="211"/>
      <c r="AE267" s="211"/>
      <c r="AF267" s="211"/>
      <c r="AG267" s="211" t="s">
        <v>159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28"/>
      <c r="B268" s="229"/>
      <c r="C268" s="259" t="s">
        <v>372</v>
      </c>
      <c r="D268" s="232"/>
      <c r="E268" s="233"/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30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161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28"/>
      <c r="B269" s="229"/>
      <c r="C269" s="259" t="s">
        <v>57</v>
      </c>
      <c r="D269" s="232"/>
      <c r="E269" s="233">
        <v>1</v>
      </c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  <c r="P269" s="230"/>
      <c r="Q269" s="230"/>
      <c r="R269" s="230"/>
      <c r="S269" s="230"/>
      <c r="T269" s="230"/>
      <c r="U269" s="230"/>
      <c r="V269" s="230"/>
      <c r="W269" s="230"/>
      <c r="X269" s="230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161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48">
        <v>48</v>
      </c>
      <c r="B270" s="249" t="s">
        <v>373</v>
      </c>
      <c r="C270" s="261" t="s">
        <v>374</v>
      </c>
      <c r="D270" s="250" t="s">
        <v>244</v>
      </c>
      <c r="E270" s="251">
        <v>1</v>
      </c>
      <c r="F270" s="252"/>
      <c r="G270" s="253">
        <f>ROUND(E270*F270,2)</f>
        <v>0</v>
      </c>
      <c r="H270" s="231"/>
      <c r="I270" s="230">
        <f>ROUND(E270*H270,2)</f>
        <v>0</v>
      </c>
      <c r="J270" s="231"/>
      <c r="K270" s="230">
        <f>ROUND(E270*J270,2)</f>
        <v>0</v>
      </c>
      <c r="L270" s="230">
        <v>15</v>
      </c>
      <c r="M270" s="230">
        <f>G270*(1+L270/100)</f>
        <v>0</v>
      </c>
      <c r="N270" s="230">
        <v>0</v>
      </c>
      <c r="O270" s="230">
        <f>ROUND(E270*N270,2)</f>
        <v>0</v>
      </c>
      <c r="P270" s="230">
        <v>0</v>
      </c>
      <c r="Q270" s="230">
        <f>ROUND(E270*P270,2)</f>
        <v>0</v>
      </c>
      <c r="R270" s="230"/>
      <c r="S270" s="230" t="s">
        <v>156</v>
      </c>
      <c r="T270" s="230" t="s">
        <v>157</v>
      </c>
      <c r="U270" s="230">
        <v>0</v>
      </c>
      <c r="V270" s="230">
        <f>ROUND(E270*U270,2)</f>
        <v>0</v>
      </c>
      <c r="W270" s="230"/>
      <c r="X270" s="230" t="s">
        <v>158</v>
      </c>
      <c r="Y270" s="211"/>
      <c r="Z270" s="211"/>
      <c r="AA270" s="211"/>
      <c r="AB270" s="211"/>
      <c r="AC270" s="211"/>
      <c r="AD270" s="211"/>
      <c r="AE270" s="211"/>
      <c r="AF270" s="211"/>
      <c r="AG270" s="211" t="s">
        <v>159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48">
        <v>49</v>
      </c>
      <c r="B271" s="249" t="s">
        <v>375</v>
      </c>
      <c r="C271" s="261" t="s">
        <v>376</v>
      </c>
      <c r="D271" s="250" t="s">
        <v>0</v>
      </c>
      <c r="E271" s="251">
        <v>15.975</v>
      </c>
      <c r="F271" s="252"/>
      <c r="G271" s="253">
        <f>ROUND(E271*F271,2)</f>
        <v>0</v>
      </c>
      <c r="H271" s="231"/>
      <c r="I271" s="230">
        <f>ROUND(E271*H271,2)</f>
        <v>0</v>
      </c>
      <c r="J271" s="231"/>
      <c r="K271" s="230">
        <f>ROUND(E271*J271,2)</f>
        <v>0</v>
      </c>
      <c r="L271" s="230">
        <v>15</v>
      </c>
      <c r="M271" s="230">
        <f>G271*(1+L271/100)</f>
        <v>0</v>
      </c>
      <c r="N271" s="230">
        <v>0</v>
      </c>
      <c r="O271" s="230">
        <f>ROUND(E271*N271,2)</f>
        <v>0</v>
      </c>
      <c r="P271" s="230">
        <v>0</v>
      </c>
      <c r="Q271" s="230">
        <f>ROUND(E271*P271,2)</f>
        <v>0</v>
      </c>
      <c r="R271" s="230"/>
      <c r="S271" s="230" t="s">
        <v>156</v>
      </c>
      <c r="T271" s="230" t="s">
        <v>157</v>
      </c>
      <c r="U271" s="230">
        <v>0</v>
      </c>
      <c r="V271" s="230">
        <f>ROUND(E271*U271,2)</f>
        <v>0</v>
      </c>
      <c r="W271" s="230"/>
      <c r="X271" s="230" t="s">
        <v>158</v>
      </c>
      <c r="Y271" s="211"/>
      <c r="Z271" s="211"/>
      <c r="AA271" s="211"/>
      <c r="AB271" s="211"/>
      <c r="AC271" s="211"/>
      <c r="AD271" s="211"/>
      <c r="AE271" s="211"/>
      <c r="AF271" s="211"/>
      <c r="AG271" s="211" t="s">
        <v>159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48">
        <v>50</v>
      </c>
      <c r="B272" s="249" t="s">
        <v>377</v>
      </c>
      <c r="C272" s="261" t="s">
        <v>378</v>
      </c>
      <c r="D272" s="250" t="s">
        <v>244</v>
      </c>
      <c r="E272" s="251">
        <v>1</v>
      </c>
      <c r="F272" s="252"/>
      <c r="G272" s="253">
        <f>ROUND(E272*F272,2)</f>
        <v>0</v>
      </c>
      <c r="H272" s="231"/>
      <c r="I272" s="230">
        <f>ROUND(E272*H272,2)</f>
        <v>0</v>
      </c>
      <c r="J272" s="231"/>
      <c r="K272" s="230">
        <f>ROUND(E272*J272,2)</f>
        <v>0</v>
      </c>
      <c r="L272" s="230">
        <v>15</v>
      </c>
      <c r="M272" s="230">
        <f>G272*(1+L272/100)</f>
        <v>0</v>
      </c>
      <c r="N272" s="230">
        <v>9.8999999999999999E-4</v>
      </c>
      <c r="O272" s="230">
        <f>ROUND(E272*N272,2)</f>
        <v>0</v>
      </c>
      <c r="P272" s="230">
        <v>0</v>
      </c>
      <c r="Q272" s="230">
        <f>ROUND(E272*P272,2)</f>
        <v>0</v>
      </c>
      <c r="R272" s="230" t="s">
        <v>360</v>
      </c>
      <c r="S272" s="230" t="s">
        <v>156</v>
      </c>
      <c r="T272" s="230" t="s">
        <v>157</v>
      </c>
      <c r="U272" s="230">
        <v>0</v>
      </c>
      <c r="V272" s="230">
        <f>ROUND(E272*U272,2)</f>
        <v>0</v>
      </c>
      <c r="W272" s="230"/>
      <c r="X272" s="230" t="s">
        <v>361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362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41">
        <v>51</v>
      </c>
      <c r="B273" s="242" t="s">
        <v>379</v>
      </c>
      <c r="C273" s="258" t="s">
        <v>380</v>
      </c>
      <c r="D273" s="243" t="s">
        <v>255</v>
      </c>
      <c r="E273" s="244">
        <v>1</v>
      </c>
      <c r="F273" s="245"/>
      <c r="G273" s="246">
        <f>ROUND(E273*F273,2)</f>
        <v>0</v>
      </c>
      <c r="H273" s="231"/>
      <c r="I273" s="230">
        <f>ROUND(E273*H273,2)</f>
        <v>0</v>
      </c>
      <c r="J273" s="231"/>
      <c r="K273" s="230">
        <f>ROUND(E273*J273,2)</f>
        <v>0</v>
      </c>
      <c r="L273" s="230">
        <v>15</v>
      </c>
      <c r="M273" s="230">
        <f>G273*(1+L273/100)</f>
        <v>0</v>
      </c>
      <c r="N273" s="230">
        <v>1.89E-3</v>
      </c>
      <c r="O273" s="230">
        <f>ROUND(E273*N273,2)</f>
        <v>0</v>
      </c>
      <c r="P273" s="230">
        <v>0</v>
      </c>
      <c r="Q273" s="230">
        <f>ROUND(E273*P273,2)</f>
        <v>0</v>
      </c>
      <c r="R273" s="230" t="s">
        <v>360</v>
      </c>
      <c r="S273" s="230" t="s">
        <v>156</v>
      </c>
      <c r="T273" s="230" t="s">
        <v>157</v>
      </c>
      <c r="U273" s="230">
        <v>0</v>
      </c>
      <c r="V273" s="230">
        <f>ROUND(E273*U273,2)</f>
        <v>0</v>
      </c>
      <c r="W273" s="230"/>
      <c r="X273" s="230" t="s">
        <v>361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362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59" t="s">
        <v>372</v>
      </c>
      <c r="D274" s="232"/>
      <c r="E274" s="233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230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161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59" t="s">
        <v>57</v>
      </c>
      <c r="D275" s="232"/>
      <c r="E275" s="233">
        <v>1</v>
      </c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  <c r="P275" s="230"/>
      <c r="Q275" s="230"/>
      <c r="R275" s="230"/>
      <c r="S275" s="230"/>
      <c r="T275" s="230"/>
      <c r="U275" s="230"/>
      <c r="V275" s="230"/>
      <c r="W275" s="230"/>
      <c r="X275" s="230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161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x14ac:dyDescent="0.2">
      <c r="A276" s="235" t="s">
        <v>151</v>
      </c>
      <c r="B276" s="236" t="s">
        <v>87</v>
      </c>
      <c r="C276" s="257" t="s">
        <v>88</v>
      </c>
      <c r="D276" s="237"/>
      <c r="E276" s="238"/>
      <c r="F276" s="239"/>
      <c r="G276" s="240">
        <f>SUMIF(AG277:AG279,"&lt;&gt;NOR",G277:G279)</f>
        <v>0</v>
      </c>
      <c r="H276" s="234"/>
      <c r="I276" s="234">
        <f>SUM(I277:I279)</f>
        <v>0</v>
      </c>
      <c r="J276" s="234"/>
      <c r="K276" s="234">
        <f>SUM(K277:K279)</f>
        <v>0</v>
      </c>
      <c r="L276" s="234"/>
      <c r="M276" s="234">
        <f>SUM(M277:M279)</f>
        <v>0</v>
      </c>
      <c r="N276" s="234"/>
      <c r="O276" s="234">
        <f>SUM(O277:O279)</f>
        <v>0</v>
      </c>
      <c r="P276" s="234"/>
      <c r="Q276" s="234">
        <f>SUM(Q277:Q279)</f>
        <v>0.23</v>
      </c>
      <c r="R276" s="234"/>
      <c r="S276" s="234"/>
      <c r="T276" s="234"/>
      <c r="U276" s="234"/>
      <c r="V276" s="234">
        <f>SUM(V277:V279)</f>
        <v>0</v>
      </c>
      <c r="W276" s="234"/>
      <c r="X276" s="234"/>
      <c r="AG276" t="s">
        <v>152</v>
      </c>
    </row>
    <row r="277" spans="1:60" outlineLevel="1" x14ac:dyDescent="0.2">
      <c r="A277" s="241">
        <v>52</v>
      </c>
      <c r="B277" s="242" t="s">
        <v>381</v>
      </c>
      <c r="C277" s="258" t="s">
        <v>382</v>
      </c>
      <c r="D277" s="243" t="s">
        <v>244</v>
      </c>
      <c r="E277" s="244">
        <v>1</v>
      </c>
      <c r="F277" s="245"/>
      <c r="G277" s="246">
        <f>ROUND(E277*F277,2)</f>
        <v>0</v>
      </c>
      <c r="H277" s="231"/>
      <c r="I277" s="230">
        <f>ROUND(E277*H277,2)</f>
        <v>0</v>
      </c>
      <c r="J277" s="231"/>
      <c r="K277" s="230">
        <f>ROUND(E277*J277,2)</f>
        <v>0</v>
      </c>
      <c r="L277" s="230">
        <v>15</v>
      </c>
      <c r="M277" s="230">
        <f>G277*(1+L277/100)</f>
        <v>0</v>
      </c>
      <c r="N277" s="230">
        <v>2.0000000000000001E-4</v>
      </c>
      <c r="O277" s="230">
        <f>ROUND(E277*N277,2)</f>
        <v>0</v>
      </c>
      <c r="P277" s="230">
        <v>0.22625000000000001</v>
      </c>
      <c r="Q277" s="230">
        <f>ROUND(E277*P277,2)</f>
        <v>0.23</v>
      </c>
      <c r="R277" s="230"/>
      <c r="S277" s="230" t="s">
        <v>156</v>
      </c>
      <c r="T277" s="230" t="s">
        <v>157</v>
      </c>
      <c r="U277" s="230">
        <v>0</v>
      </c>
      <c r="V277" s="230">
        <f>ROUND(E277*U277,2)</f>
        <v>0</v>
      </c>
      <c r="W277" s="230"/>
      <c r="X277" s="230" t="s">
        <v>158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159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59" t="s">
        <v>383</v>
      </c>
      <c r="D278" s="232"/>
      <c r="E278" s="233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3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161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28"/>
      <c r="B279" s="229"/>
      <c r="C279" s="259" t="s">
        <v>57</v>
      </c>
      <c r="D279" s="232"/>
      <c r="E279" s="233">
        <v>1</v>
      </c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30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161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x14ac:dyDescent="0.2">
      <c r="A280" s="235" t="s">
        <v>151</v>
      </c>
      <c r="B280" s="236" t="s">
        <v>90</v>
      </c>
      <c r="C280" s="257" t="s">
        <v>91</v>
      </c>
      <c r="D280" s="237"/>
      <c r="E280" s="238"/>
      <c r="F280" s="239"/>
      <c r="G280" s="240">
        <f>SUMIF(AG281:AG287,"&lt;&gt;NOR",G281:G287)</f>
        <v>0</v>
      </c>
      <c r="H280" s="234"/>
      <c r="I280" s="234">
        <f>SUM(I281:I287)</f>
        <v>0</v>
      </c>
      <c r="J280" s="234"/>
      <c r="K280" s="234">
        <f>SUM(K281:K287)</f>
        <v>0</v>
      </c>
      <c r="L280" s="234"/>
      <c r="M280" s="234">
        <f>SUM(M281:M287)</f>
        <v>0</v>
      </c>
      <c r="N280" s="234"/>
      <c r="O280" s="234">
        <f>SUM(O281:O287)</f>
        <v>0</v>
      </c>
      <c r="P280" s="234"/>
      <c r="Q280" s="234">
        <f>SUM(Q281:Q287)</f>
        <v>0</v>
      </c>
      <c r="R280" s="234"/>
      <c r="S280" s="234"/>
      <c r="T280" s="234"/>
      <c r="U280" s="234"/>
      <c r="V280" s="234">
        <f>SUM(V281:V287)</f>
        <v>0</v>
      </c>
      <c r="W280" s="234"/>
      <c r="X280" s="234"/>
      <c r="AG280" t="s">
        <v>152</v>
      </c>
    </row>
    <row r="281" spans="1:60" outlineLevel="1" x14ac:dyDescent="0.2">
      <c r="A281" s="241">
        <v>53</v>
      </c>
      <c r="B281" s="242" t="s">
        <v>384</v>
      </c>
      <c r="C281" s="258" t="s">
        <v>385</v>
      </c>
      <c r="D281" s="243" t="s">
        <v>244</v>
      </c>
      <c r="E281" s="244">
        <v>4</v>
      </c>
      <c r="F281" s="245"/>
      <c r="G281" s="246">
        <f>ROUND(E281*F281,2)</f>
        <v>0</v>
      </c>
      <c r="H281" s="231"/>
      <c r="I281" s="230">
        <f>ROUND(E281*H281,2)</f>
        <v>0</v>
      </c>
      <c r="J281" s="231"/>
      <c r="K281" s="230">
        <f>ROUND(E281*J281,2)</f>
        <v>0</v>
      </c>
      <c r="L281" s="230">
        <v>15</v>
      </c>
      <c r="M281" s="230">
        <f>G281*(1+L281/100)</f>
        <v>0</v>
      </c>
      <c r="N281" s="230">
        <v>1.1E-4</v>
      </c>
      <c r="O281" s="230">
        <f>ROUND(E281*N281,2)</f>
        <v>0</v>
      </c>
      <c r="P281" s="230">
        <v>0</v>
      </c>
      <c r="Q281" s="230">
        <f>ROUND(E281*P281,2)</f>
        <v>0</v>
      </c>
      <c r="R281" s="230"/>
      <c r="S281" s="230" t="s">
        <v>156</v>
      </c>
      <c r="T281" s="230" t="s">
        <v>157</v>
      </c>
      <c r="U281" s="230">
        <v>0</v>
      </c>
      <c r="V281" s="230">
        <f>ROUND(E281*U281,2)</f>
        <v>0</v>
      </c>
      <c r="W281" s="230"/>
      <c r="X281" s="230" t="s">
        <v>158</v>
      </c>
      <c r="Y281" s="211"/>
      <c r="Z281" s="211"/>
      <c r="AA281" s="211"/>
      <c r="AB281" s="211"/>
      <c r="AC281" s="211"/>
      <c r="AD281" s="211"/>
      <c r="AE281" s="211"/>
      <c r="AF281" s="211"/>
      <c r="AG281" s="211" t="s">
        <v>159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28"/>
      <c r="B282" s="229"/>
      <c r="C282" s="259" t="s">
        <v>338</v>
      </c>
      <c r="D282" s="232"/>
      <c r="E282" s="233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  <c r="Q282" s="230"/>
      <c r="R282" s="230"/>
      <c r="S282" s="230"/>
      <c r="T282" s="230"/>
      <c r="U282" s="230"/>
      <c r="V282" s="230"/>
      <c r="W282" s="230"/>
      <c r="X282" s="230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161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59" t="s">
        <v>386</v>
      </c>
      <c r="D283" s="232"/>
      <c r="E283" s="233">
        <v>4</v>
      </c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161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48">
        <v>54</v>
      </c>
      <c r="B284" s="249" t="s">
        <v>387</v>
      </c>
      <c r="C284" s="261" t="s">
        <v>388</v>
      </c>
      <c r="D284" s="250" t="s">
        <v>0</v>
      </c>
      <c r="E284" s="251">
        <v>12.842000000000001</v>
      </c>
      <c r="F284" s="252"/>
      <c r="G284" s="253">
        <f>ROUND(E284*F284,2)</f>
        <v>0</v>
      </c>
      <c r="H284" s="231"/>
      <c r="I284" s="230">
        <f>ROUND(E284*H284,2)</f>
        <v>0</v>
      </c>
      <c r="J284" s="231"/>
      <c r="K284" s="230">
        <f>ROUND(E284*J284,2)</f>
        <v>0</v>
      </c>
      <c r="L284" s="230">
        <v>15</v>
      </c>
      <c r="M284" s="230">
        <f>G284*(1+L284/100)</f>
        <v>0</v>
      </c>
      <c r="N284" s="230">
        <v>0</v>
      </c>
      <c r="O284" s="230">
        <f>ROUND(E284*N284,2)</f>
        <v>0</v>
      </c>
      <c r="P284" s="230">
        <v>0</v>
      </c>
      <c r="Q284" s="230">
        <f>ROUND(E284*P284,2)</f>
        <v>0</v>
      </c>
      <c r="R284" s="230"/>
      <c r="S284" s="230" t="s">
        <v>156</v>
      </c>
      <c r="T284" s="230" t="s">
        <v>157</v>
      </c>
      <c r="U284" s="230">
        <v>0</v>
      </c>
      <c r="V284" s="230">
        <f>ROUND(E284*U284,2)</f>
        <v>0</v>
      </c>
      <c r="W284" s="230"/>
      <c r="X284" s="230" t="s">
        <v>158</v>
      </c>
      <c r="Y284" s="211"/>
      <c r="Z284" s="211"/>
      <c r="AA284" s="211"/>
      <c r="AB284" s="211"/>
      <c r="AC284" s="211"/>
      <c r="AD284" s="211"/>
      <c r="AE284" s="211"/>
      <c r="AF284" s="211"/>
      <c r="AG284" s="211" t="s">
        <v>159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41">
        <v>55</v>
      </c>
      <c r="B285" s="242" t="s">
        <v>389</v>
      </c>
      <c r="C285" s="258" t="s">
        <v>390</v>
      </c>
      <c r="D285" s="243" t="s">
        <v>244</v>
      </c>
      <c r="E285" s="244">
        <v>4</v>
      </c>
      <c r="F285" s="245"/>
      <c r="G285" s="246">
        <f>ROUND(E285*F285,2)</f>
        <v>0</v>
      </c>
      <c r="H285" s="231"/>
      <c r="I285" s="230">
        <f>ROUND(E285*H285,2)</f>
        <v>0</v>
      </c>
      <c r="J285" s="231"/>
      <c r="K285" s="230">
        <f>ROUND(E285*J285,2)</f>
        <v>0</v>
      </c>
      <c r="L285" s="230">
        <v>15</v>
      </c>
      <c r="M285" s="230">
        <f>G285*(1+L285/100)</f>
        <v>0</v>
      </c>
      <c r="N285" s="230">
        <v>0</v>
      </c>
      <c r="O285" s="230">
        <f>ROUND(E285*N285,2)</f>
        <v>0</v>
      </c>
      <c r="P285" s="230">
        <v>7.2000000000000005E-4</v>
      </c>
      <c r="Q285" s="230">
        <f>ROUND(E285*P285,2)</f>
        <v>0</v>
      </c>
      <c r="R285" s="230"/>
      <c r="S285" s="230" t="s">
        <v>314</v>
      </c>
      <c r="T285" s="230" t="s">
        <v>157</v>
      </c>
      <c r="U285" s="230">
        <v>0</v>
      </c>
      <c r="V285" s="230">
        <f>ROUND(E285*U285,2)</f>
        <v>0</v>
      </c>
      <c r="W285" s="230"/>
      <c r="X285" s="230" t="s">
        <v>158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159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28"/>
      <c r="B286" s="229"/>
      <c r="C286" s="259" t="s">
        <v>338</v>
      </c>
      <c r="D286" s="232"/>
      <c r="E286" s="233"/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161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59" t="s">
        <v>386</v>
      </c>
      <c r="D287" s="232"/>
      <c r="E287" s="233">
        <v>4</v>
      </c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161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x14ac:dyDescent="0.2">
      <c r="A288" s="235" t="s">
        <v>151</v>
      </c>
      <c r="B288" s="236" t="s">
        <v>97</v>
      </c>
      <c r="C288" s="257" t="s">
        <v>98</v>
      </c>
      <c r="D288" s="237"/>
      <c r="E288" s="238"/>
      <c r="F288" s="239"/>
      <c r="G288" s="240">
        <f>SUMIF(AG289:AG326,"&lt;&gt;NOR",G289:G326)</f>
        <v>0</v>
      </c>
      <c r="H288" s="234"/>
      <c r="I288" s="234">
        <f>SUM(I289:I326)</f>
        <v>0</v>
      </c>
      <c r="J288" s="234"/>
      <c r="K288" s="234">
        <f>SUM(K289:K326)</f>
        <v>0</v>
      </c>
      <c r="L288" s="234"/>
      <c r="M288" s="234">
        <f>SUM(M289:M326)</f>
        <v>0</v>
      </c>
      <c r="N288" s="234"/>
      <c r="O288" s="234">
        <f>SUM(O289:O326)</f>
        <v>0.28000000000000003</v>
      </c>
      <c r="P288" s="234"/>
      <c r="Q288" s="234">
        <f>SUM(Q289:Q326)</f>
        <v>0.01</v>
      </c>
      <c r="R288" s="234"/>
      <c r="S288" s="234"/>
      <c r="T288" s="234"/>
      <c r="U288" s="234"/>
      <c r="V288" s="234">
        <f>SUM(V289:V326)</f>
        <v>0</v>
      </c>
      <c r="W288" s="234"/>
      <c r="X288" s="234"/>
      <c r="AG288" t="s">
        <v>152</v>
      </c>
    </row>
    <row r="289" spans="1:60" outlineLevel="1" x14ac:dyDescent="0.2">
      <c r="A289" s="241">
        <v>56</v>
      </c>
      <c r="B289" s="242" t="s">
        <v>391</v>
      </c>
      <c r="C289" s="258" t="s">
        <v>392</v>
      </c>
      <c r="D289" s="243" t="s">
        <v>244</v>
      </c>
      <c r="E289" s="244">
        <v>8</v>
      </c>
      <c r="F289" s="245"/>
      <c r="G289" s="246">
        <f>ROUND(E289*F289,2)</f>
        <v>0</v>
      </c>
      <c r="H289" s="231"/>
      <c r="I289" s="230">
        <f>ROUND(E289*H289,2)</f>
        <v>0</v>
      </c>
      <c r="J289" s="231"/>
      <c r="K289" s="230">
        <f>ROUND(E289*J289,2)</f>
        <v>0</v>
      </c>
      <c r="L289" s="230">
        <v>15</v>
      </c>
      <c r="M289" s="230">
        <f>G289*(1+L289/100)</f>
        <v>0</v>
      </c>
      <c r="N289" s="230">
        <v>0</v>
      </c>
      <c r="O289" s="230">
        <f>ROUND(E289*N289,2)</f>
        <v>0</v>
      </c>
      <c r="P289" s="230">
        <v>1.8E-3</v>
      </c>
      <c r="Q289" s="230">
        <f>ROUND(E289*P289,2)</f>
        <v>0.01</v>
      </c>
      <c r="R289" s="230"/>
      <c r="S289" s="230" t="s">
        <v>156</v>
      </c>
      <c r="T289" s="230" t="s">
        <v>157</v>
      </c>
      <c r="U289" s="230">
        <v>0</v>
      </c>
      <c r="V289" s="230">
        <f>ROUND(E289*U289,2)</f>
        <v>0</v>
      </c>
      <c r="W289" s="230"/>
      <c r="X289" s="230" t="s">
        <v>158</v>
      </c>
      <c r="Y289" s="211"/>
      <c r="Z289" s="211"/>
      <c r="AA289" s="211"/>
      <c r="AB289" s="211"/>
      <c r="AC289" s="211"/>
      <c r="AD289" s="211"/>
      <c r="AE289" s="211"/>
      <c r="AF289" s="211"/>
      <c r="AG289" s="211" t="s">
        <v>159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28"/>
      <c r="B290" s="229"/>
      <c r="C290" s="259" t="s">
        <v>245</v>
      </c>
      <c r="D290" s="232"/>
      <c r="E290" s="233"/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30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161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28"/>
      <c r="B291" s="229"/>
      <c r="C291" s="259" t="s">
        <v>174</v>
      </c>
      <c r="D291" s="232"/>
      <c r="E291" s="233"/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161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28"/>
      <c r="B292" s="229"/>
      <c r="C292" s="259" t="s">
        <v>246</v>
      </c>
      <c r="D292" s="232"/>
      <c r="E292" s="233">
        <v>6</v>
      </c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  <c r="P292" s="230"/>
      <c r="Q292" s="230"/>
      <c r="R292" s="230"/>
      <c r="S292" s="230"/>
      <c r="T292" s="230"/>
      <c r="U292" s="230"/>
      <c r="V292" s="230"/>
      <c r="W292" s="230"/>
      <c r="X292" s="230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161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28"/>
      <c r="B293" s="229"/>
      <c r="C293" s="259" t="s">
        <v>184</v>
      </c>
      <c r="D293" s="232"/>
      <c r="E293" s="233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30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161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28"/>
      <c r="B294" s="229"/>
      <c r="C294" s="259" t="s">
        <v>57</v>
      </c>
      <c r="D294" s="232"/>
      <c r="E294" s="233">
        <v>1</v>
      </c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161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28"/>
      <c r="B295" s="229"/>
      <c r="C295" s="259" t="s">
        <v>198</v>
      </c>
      <c r="D295" s="232"/>
      <c r="E295" s="233"/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  <c r="P295" s="230"/>
      <c r="Q295" s="230"/>
      <c r="R295" s="230"/>
      <c r="S295" s="230"/>
      <c r="T295" s="230"/>
      <c r="U295" s="230"/>
      <c r="V295" s="230"/>
      <c r="W295" s="230"/>
      <c r="X295" s="230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161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28"/>
      <c r="B296" s="229"/>
      <c r="C296" s="259" t="s">
        <v>57</v>
      </c>
      <c r="D296" s="232"/>
      <c r="E296" s="233">
        <v>1</v>
      </c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30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161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41">
        <v>57</v>
      </c>
      <c r="B297" s="242" t="s">
        <v>393</v>
      </c>
      <c r="C297" s="258" t="s">
        <v>394</v>
      </c>
      <c r="D297" s="243" t="s">
        <v>244</v>
      </c>
      <c r="E297" s="244">
        <v>7</v>
      </c>
      <c r="F297" s="245"/>
      <c r="G297" s="246">
        <f>ROUND(E297*F297,2)</f>
        <v>0</v>
      </c>
      <c r="H297" s="231"/>
      <c r="I297" s="230">
        <f>ROUND(E297*H297,2)</f>
        <v>0</v>
      </c>
      <c r="J297" s="231"/>
      <c r="K297" s="230">
        <f>ROUND(E297*J297,2)</f>
        <v>0</v>
      </c>
      <c r="L297" s="230">
        <v>15</v>
      </c>
      <c r="M297" s="230">
        <f>G297*(1+L297/100)</f>
        <v>0</v>
      </c>
      <c r="N297" s="230">
        <v>2.0000000000000002E-5</v>
      </c>
      <c r="O297" s="230">
        <f>ROUND(E297*N297,2)</f>
        <v>0</v>
      </c>
      <c r="P297" s="230">
        <v>0</v>
      </c>
      <c r="Q297" s="230">
        <f>ROUND(E297*P297,2)</f>
        <v>0</v>
      </c>
      <c r="R297" s="230"/>
      <c r="S297" s="230" t="s">
        <v>156</v>
      </c>
      <c r="T297" s="230" t="s">
        <v>157</v>
      </c>
      <c r="U297" s="230">
        <v>0</v>
      </c>
      <c r="V297" s="230">
        <f>ROUND(E297*U297,2)</f>
        <v>0</v>
      </c>
      <c r="W297" s="230"/>
      <c r="X297" s="230" t="s">
        <v>158</v>
      </c>
      <c r="Y297" s="211"/>
      <c r="Z297" s="211"/>
      <c r="AA297" s="211"/>
      <c r="AB297" s="211"/>
      <c r="AC297" s="211"/>
      <c r="AD297" s="211"/>
      <c r="AE297" s="211"/>
      <c r="AF297" s="211"/>
      <c r="AG297" s="211" t="s">
        <v>159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28"/>
      <c r="B298" s="229"/>
      <c r="C298" s="259" t="s">
        <v>395</v>
      </c>
      <c r="D298" s="232"/>
      <c r="E298" s="233"/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  <c r="P298" s="230"/>
      <c r="Q298" s="230"/>
      <c r="R298" s="230"/>
      <c r="S298" s="230"/>
      <c r="T298" s="230"/>
      <c r="U298" s="230"/>
      <c r="V298" s="230"/>
      <c r="W298" s="230"/>
      <c r="X298" s="230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161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28"/>
      <c r="B299" s="229"/>
      <c r="C299" s="259" t="s">
        <v>386</v>
      </c>
      <c r="D299" s="232"/>
      <c r="E299" s="233">
        <v>4</v>
      </c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  <c r="P299" s="230"/>
      <c r="Q299" s="230"/>
      <c r="R299" s="230"/>
      <c r="S299" s="230"/>
      <c r="T299" s="230"/>
      <c r="U299" s="230"/>
      <c r="V299" s="230"/>
      <c r="W299" s="230"/>
      <c r="X299" s="230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161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28"/>
      <c r="B300" s="229"/>
      <c r="C300" s="259" t="s">
        <v>396</v>
      </c>
      <c r="D300" s="232"/>
      <c r="E300" s="233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30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161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28"/>
      <c r="B301" s="229"/>
      <c r="C301" s="259" t="s">
        <v>241</v>
      </c>
      <c r="D301" s="232"/>
      <c r="E301" s="233">
        <v>3</v>
      </c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161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41">
        <v>58</v>
      </c>
      <c r="B302" s="242" t="s">
        <v>397</v>
      </c>
      <c r="C302" s="258" t="s">
        <v>398</v>
      </c>
      <c r="D302" s="243" t="s">
        <v>244</v>
      </c>
      <c r="E302" s="244">
        <v>1</v>
      </c>
      <c r="F302" s="245"/>
      <c r="G302" s="246">
        <f>ROUND(E302*F302,2)</f>
        <v>0</v>
      </c>
      <c r="H302" s="231"/>
      <c r="I302" s="230">
        <f>ROUND(E302*H302,2)</f>
        <v>0</v>
      </c>
      <c r="J302" s="231"/>
      <c r="K302" s="230">
        <f>ROUND(E302*J302,2)</f>
        <v>0</v>
      </c>
      <c r="L302" s="230">
        <v>15</v>
      </c>
      <c r="M302" s="230">
        <f>G302*(1+L302/100)</f>
        <v>0</v>
      </c>
      <c r="N302" s="230">
        <v>1.0000000000000001E-5</v>
      </c>
      <c r="O302" s="230">
        <f>ROUND(E302*N302,2)</f>
        <v>0</v>
      </c>
      <c r="P302" s="230">
        <v>0</v>
      </c>
      <c r="Q302" s="230">
        <f>ROUND(E302*P302,2)</f>
        <v>0</v>
      </c>
      <c r="R302" s="230"/>
      <c r="S302" s="230" t="s">
        <v>156</v>
      </c>
      <c r="T302" s="230" t="s">
        <v>157</v>
      </c>
      <c r="U302" s="230">
        <v>0</v>
      </c>
      <c r="V302" s="230">
        <f>ROUND(E302*U302,2)</f>
        <v>0</v>
      </c>
      <c r="W302" s="230"/>
      <c r="X302" s="230" t="s">
        <v>158</v>
      </c>
      <c r="Y302" s="211"/>
      <c r="Z302" s="211"/>
      <c r="AA302" s="211"/>
      <c r="AB302" s="211"/>
      <c r="AC302" s="211"/>
      <c r="AD302" s="211"/>
      <c r="AE302" s="211"/>
      <c r="AF302" s="211"/>
      <c r="AG302" s="211" t="s">
        <v>159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28"/>
      <c r="B303" s="229"/>
      <c r="C303" s="259" t="s">
        <v>399</v>
      </c>
      <c r="D303" s="232"/>
      <c r="E303" s="233"/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30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161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28"/>
      <c r="B304" s="229"/>
      <c r="C304" s="259" t="s">
        <v>57</v>
      </c>
      <c r="D304" s="232"/>
      <c r="E304" s="233">
        <v>1</v>
      </c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  <c r="P304" s="230"/>
      <c r="Q304" s="230"/>
      <c r="R304" s="230"/>
      <c r="S304" s="230"/>
      <c r="T304" s="230"/>
      <c r="U304" s="230"/>
      <c r="V304" s="230"/>
      <c r="W304" s="230"/>
      <c r="X304" s="230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161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48">
        <v>59</v>
      </c>
      <c r="B305" s="249" t="s">
        <v>400</v>
      </c>
      <c r="C305" s="261" t="s">
        <v>401</v>
      </c>
      <c r="D305" s="250" t="s">
        <v>0</v>
      </c>
      <c r="E305" s="251">
        <v>491.59300000000002</v>
      </c>
      <c r="F305" s="252"/>
      <c r="G305" s="253">
        <f>ROUND(E305*F305,2)</f>
        <v>0</v>
      </c>
      <c r="H305" s="231"/>
      <c r="I305" s="230">
        <f>ROUND(E305*H305,2)</f>
        <v>0</v>
      </c>
      <c r="J305" s="231"/>
      <c r="K305" s="230">
        <f>ROUND(E305*J305,2)</f>
        <v>0</v>
      </c>
      <c r="L305" s="230">
        <v>15</v>
      </c>
      <c r="M305" s="230">
        <f>G305*(1+L305/100)</f>
        <v>0</v>
      </c>
      <c r="N305" s="230">
        <v>0</v>
      </c>
      <c r="O305" s="230">
        <f>ROUND(E305*N305,2)</f>
        <v>0</v>
      </c>
      <c r="P305" s="230">
        <v>0</v>
      </c>
      <c r="Q305" s="230">
        <f>ROUND(E305*P305,2)</f>
        <v>0</v>
      </c>
      <c r="R305" s="230"/>
      <c r="S305" s="230" t="s">
        <v>156</v>
      </c>
      <c r="T305" s="230" t="s">
        <v>157</v>
      </c>
      <c r="U305" s="230">
        <v>0</v>
      </c>
      <c r="V305" s="230">
        <f>ROUND(E305*U305,2)</f>
        <v>0</v>
      </c>
      <c r="W305" s="230"/>
      <c r="X305" s="230" t="s">
        <v>158</v>
      </c>
      <c r="Y305" s="211"/>
      <c r="Z305" s="211"/>
      <c r="AA305" s="211"/>
      <c r="AB305" s="211"/>
      <c r="AC305" s="211"/>
      <c r="AD305" s="211"/>
      <c r="AE305" s="211"/>
      <c r="AF305" s="211"/>
      <c r="AG305" s="211" t="s">
        <v>159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41">
        <v>60</v>
      </c>
      <c r="B306" s="242" t="s">
        <v>402</v>
      </c>
      <c r="C306" s="258" t="s">
        <v>403</v>
      </c>
      <c r="D306" s="243"/>
      <c r="E306" s="244">
        <v>1</v>
      </c>
      <c r="F306" s="245"/>
      <c r="G306" s="246">
        <f>ROUND(E306*F306,2)</f>
        <v>0</v>
      </c>
      <c r="H306" s="231"/>
      <c r="I306" s="230">
        <f>ROUND(E306*H306,2)</f>
        <v>0</v>
      </c>
      <c r="J306" s="231"/>
      <c r="K306" s="230">
        <f>ROUND(E306*J306,2)</f>
        <v>0</v>
      </c>
      <c r="L306" s="230">
        <v>15</v>
      </c>
      <c r="M306" s="230">
        <f>G306*(1+L306/100)</f>
        <v>0</v>
      </c>
      <c r="N306" s="230">
        <v>0</v>
      </c>
      <c r="O306" s="230">
        <f>ROUND(E306*N306,2)</f>
        <v>0</v>
      </c>
      <c r="P306" s="230">
        <v>0</v>
      </c>
      <c r="Q306" s="230">
        <f>ROUND(E306*P306,2)</f>
        <v>0</v>
      </c>
      <c r="R306" s="230"/>
      <c r="S306" s="230" t="s">
        <v>314</v>
      </c>
      <c r="T306" s="230" t="s">
        <v>157</v>
      </c>
      <c r="U306" s="230">
        <v>0</v>
      </c>
      <c r="V306" s="230">
        <f>ROUND(E306*U306,2)</f>
        <v>0</v>
      </c>
      <c r="W306" s="230"/>
      <c r="X306" s="230" t="s">
        <v>158</v>
      </c>
      <c r="Y306" s="211"/>
      <c r="Z306" s="211"/>
      <c r="AA306" s="211"/>
      <c r="AB306" s="211"/>
      <c r="AC306" s="211"/>
      <c r="AD306" s="211"/>
      <c r="AE306" s="211"/>
      <c r="AF306" s="211"/>
      <c r="AG306" s="211" t="s">
        <v>159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28"/>
      <c r="B307" s="229"/>
      <c r="C307" s="259" t="s">
        <v>404</v>
      </c>
      <c r="D307" s="232"/>
      <c r="E307" s="233"/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30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161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28"/>
      <c r="B308" s="229"/>
      <c r="C308" s="259" t="s">
        <v>57</v>
      </c>
      <c r="D308" s="232"/>
      <c r="E308" s="233">
        <v>1</v>
      </c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  <c r="P308" s="230"/>
      <c r="Q308" s="230"/>
      <c r="R308" s="230"/>
      <c r="S308" s="230"/>
      <c r="T308" s="230"/>
      <c r="U308" s="230"/>
      <c r="V308" s="230"/>
      <c r="W308" s="230"/>
      <c r="X308" s="230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161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ht="22.5" outlineLevel="1" x14ac:dyDescent="0.2">
      <c r="A309" s="241">
        <v>61</v>
      </c>
      <c r="B309" s="242" t="s">
        <v>405</v>
      </c>
      <c r="C309" s="258" t="s">
        <v>406</v>
      </c>
      <c r="D309" s="243" t="s">
        <v>244</v>
      </c>
      <c r="E309" s="244">
        <v>6</v>
      </c>
      <c r="F309" s="245"/>
      <c r="G309" s="246">
        <f>ROUND(E309*F309,2)</f>
        <v>0</v>
      </c>
      <c r="H309" s="231"/>
      <c r="I309" s="230">
        <f>ROUND(E309*H309,2)</f>
        <v>0</v>
      </c>
      <c r="J309" s="231"/>
      <c r="K309" s="230">
        <f>ROUND(E309*J309,2)</f>
        <v>0</v>
      </c>
      <c r="L309" s="230">
        <v>15</v>
      </c>
      <c r="M309" s="230">
        <f>G309*(1+L309/100)</f>
        <v>0</v>
      </c>
      <c r="N309" s="230">
        <v>0</v>
      </c>
      <c r="O309" s="230">
        <f>ROUND(E309*N309,2)</f>
        <v>0</v>
      </c>
      <c r="P309" s="230">
        <v>0</v>
      </c>
      <c r="Q309" s="230">
        <f>ROUND(E309*P309,2)</f>
        <v>0</v>
      </c>
      <c r="R309" s="230"/>
      <c r="S309" s="230" t="s">
        <v>314</v>
      </c>
      <c r="T309" s="230" t="s">
        <v>157</v>
      </c>
      <c r="U309" s="230">
        <v>0</v>
      </c>
      <c r="V309" s="230">
        <f>ROUND(E309*U309,2)</f>
        <v>0</v>
      </c>
      <c r="W309" s="230"/>
      <c r="X309" s="230" t="s">
        <v>158</v>
      </c>
      <c r="Y309" s="211"/>
      <c r="Z309" s="211"/>
      <c r="AA309" s="211"/>
      <c r="AB309" s="211"/>
      <c r="AC309" s="211"/>
      <c r="AD309" s="211"/>
      <c r="AE309" s="211"/>
      <c r="AF309" s="211"/>
      <c r="AG309" s="211" t="s">
        <v>159</v>
      </c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28"/>
      <c r="B310" s="229"/>
      <c r="C310" s="259" t="s">
        <v>407</v>
      </c>
      <c r="D310" s="232"/>
      <c r="E310" s="233"/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161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28"/>
      <c r="B311" s="229"/>
      <c r="C311" s="259" t="s">
        <v>246</v>
      </c>
      <c r="D311" s="232"/>
      <c r="E311" s="233">
        <v>6</v>
      </c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  <c r="P311" s="230"/>
      <c r="Q311" s="230"/>
      <c r="R311" s="230"/>
      <c r="S311" s="230"/>
      <c r="T311" s="230"/>
      <c r="U311" s="230"/>
      <c r="V311" s="230"/>
      <c r="W311" s="230"/>
      <c r="X311" s="230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161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ht="22.5" outlineLevel="1" x14ac:dyDescent="0.2">
      <c r="A312" s="241">
        <v>62</v>
      </c>
      <c r="B312" s="242" t="s">
        <v>408</v>
      </c>
      <c r="C312" s="258" t="s">
        <v>409</v>
      </c>
      <c r="D312" s="243" t="s">
        <v>244</v>
      </c>
      <c r="E312" s="244">
        <v>3</v>
      </c>
      <c r="F312" s="245"/>
      <c r="G312" s="246">
        <f>ROUND(E312*F312,2)</f>
        <v>0</v>
      </c>
      <c r="H312" s="231"/>
      <c r="I312" s="230">
        <f>ROUND(E312*H312,2)</f>
        <v>0</v>
      </c>
      <c r="J312" s="231"/>
      <c r="K312" s="230">
        <f>ROUND(E312*J312,2)</f>
        <v>0</v>
      </c>
      <c r="L312" s="230">
        <v>15</v>
      </c>
      <c r="M312" s="230">
        <f>G312*(1+L312/100)</f>
        <v>0</v>
      </c>
      <c r="N312" s="230">
        <v>1.55E-2</v>
      </c>
      <c r="O312" s="230">
        <f>ROUND(E312*N312,2)</f>
        <v>0.05</v>
      </c>
      <c r="P312" s="230">
        <v>0</v>
      </c>
      <c r="Q312" s="230">
        <f>ROUND(E312*P312,2)</f>
        <v>0</v>
      </c>
      <c r="R312" s="230" t="s">
        <v>360</v>
      </c>
      <c r="S312" s="230" t="s">
        <v>156</v>
      </c>
      <c r="T312" s="230" t="s">
        <v>157</v>
      </c>
      <c r="U312" s="230">
        <v>0</v>
      </c>
      <c r="V312" s="230">
        <f>ROUND(E312*U312,2)</f>
        <v>0</v>
      </c>
      <c r="W312" s="230"/>
      <c r="X312" s="230" t="s">
        <v>361</v>
      </c>
      <c r="Y312" s="211"/>
      <c r="Z312" s="211"/>
      <c r="AA312" s="211"/>
      <c r="AB312" s="211"/>
      <c r="AC312" s="211"/>
      <c r="AD312" s="211"/>
      <c r="AE312" s="211"/>
      <c r="AF312" s="211"/>
      <c r="AG312" s="211" t="s">
        <v>362</v>
      </c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28"/>
      <c r="B313" s="229"/>
      <c r="C313" s="259" t="s">
        <v>395</v>
      </c>
      <c r="D313" s="232"/>
      <c r="E313" s="233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30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161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28"/>
      <c r="B314" s="229"/>
      <c r="C314" s="259" t="s">
        <v>241</v>
      </c>
      <c r="D314" s="232"/>
      <c r="E314" s="233">
        <v>3</v>
      </c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  <c r="P314" s="230"/>
      <c r="Q314" s="230"/>
      <c r="R314" s="230"/>
      <c r="S314" s="230"/>
      <c r="T314" s="230"/>
      <c r="U314" s="230"/>
      <c r="V314" s="230"/>
      <c r="W314" s="230"/>
      <c r="X314" s="230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161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ht="22.5" outlineLevel="1" x14ac:dyDescent="0.2">
      <c r="A315" s="241">
        <v>63</v>
      </c>
      <c r="B315" s="242" t="s">
        <v>410</v>
      </c>
      <c r="C315" s="258" t="s">
        <v>411</v>
      </c>
      <c r="D315" s="243" t="s">
        <v>244</v>
      </c>
      <c r="E315" s="244">
        <v>4</v>
      </c>
      <c r="F315" s="245"/>
      <c r="G315" s="246">
        <f>ROUND(E315*F315,2)</f>
        <v>0</v>
      </c>
      <c r="H315" s="231"/>
      <c r="I315" s="230">
        <f>ROUND(E315*H315,2)</f>
        <v>0</v>
      </c>
      <c r="J315" s="231"/>
      <c r="K315" s="230">
        <f>ROUND(E315*J315,2)</f>
        <v>0</v>
      </c>
      <c r="L315" s="230">
        <v>15</v>
      </c>
      <c r="M315" s="230">
        <f>G315*(1+L315/100)</f>
        <v>0</v>
      </c>
      <c r="N315" s="230">
        <v>1.6E-2</v>
      </c>
      <c r="O315" s="230">
        <f>ROUND(E315*N315,2)</f>
        <v>0.06</v>
      </c>
      <c r="P315" s="230">
        <v>0</v>
      </c>
      <c r="Q315" s="230">
        <f>ROUND(E315*P315,2)</f>
        <v>0</v>
      </c>
      <c r="R315" s="230" t="s">
        <v>360</v>
      </c>
      <c r="S315" s="230" t="s">
        <v>156</v>
      </c>
      <c r="T315" s="230" t="s">
        <v>157</v>
      </c>
      <c r="U315" s="230">
        <v>0</v>
      </c>
      <c r="V315" s="230">
        <f>ROUND(E315*U315,2)</f>
        <v>0</v>
      </c>
      <c r="W315" s="230"/>
      <c r="X315" s="230" t="s">
        <v>361</v>
      </c>
      <c r="Y315" s="211"/>
      <c r="Z315" s="211"/>
      <c r="AA315" s="211"/>
      <c r="AB315" s="211"/>
      <c r="AC315" s="211"/>
      <c r="AD315" s="211"/>
      <c r="AE315" s="211"/>
      <c r="AF315" s="211"/>
      <c r="AG315" s="211" t="s">
        <v>362</v>
      </c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28"/>
      <c r="B316" s="229"/>
      <c r="C316" s="259" t="s">
        <v>396</v>
      </c>
      <c r="D316" s="232"/>
      <c r="E316" s="233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30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161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28"/>
      <c r="B317" s="229"/>
      <c r="C317" s="259" t="s">
        <v>386</v>
      </c>
      <c r="D317" s="232"/>
      <c r="E317" s="233">
        <v>4</v>
      </c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  <c r="P317" s="230"/>
      <c r="Q317" s="230"/>
      <c r="R317" s="230"/>
      <c r="S317" s="230"/>
      <c r="T317" s="230"/>
      <c r="U317" s="230"/>
      <c r="V317" s="230"/>
      <c r="W317" s="230"/>
      <c r="X317" s="230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161</v>
      </c>
      <c r="AH317" s="211">
        <v>0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ht="22.5" outlineLevel="1" x14ac:dyDescent="0.2">
      <c r="A318" s="241">
        <v>64</v>
      </c>
      <c r="B318" s="242" t="s">
        <v>412</v>
      </c>
      <c r="C318" s="258" t="s">
        <v>413</v>
      </c>
      <c r="D318" s="243" t="s">
        <v>244</v>
      </c>
      <c r="E318" s="244">
        <v>3</v>
      </c>
      <c r="F318" s="245"/>
      <c r="G318" s="246">
        <f>ROUND(E318*F318,2)</f>
        <v>0</v>
      </c>
      <c r="H318" s="231"/>
      <c r="I318" s="230">
        <f>ROUND(E318*H318,2)</f>
        <v>0</v>
      </c>
      <c r="J318" s="231"/>
      <c r="K318" s="230">
        <f>ROUND(E318*J318,2)</f>
        <v>0</v>
      </c>
      <c r="L318" s="230">
        <v>15</v>
      </c>
      <c r="M318" s="230">
        <f>G318*(1+L318/100)</f>
        <v>0</v>
      </c>
      <c r="N318" s="230">
        <v>1.6E-2</v>
      </c>
      <c r="O318" s="230">
        <f>ROUND(E318*N318,2)</f>
        <v>0.05</v>
      </c>
      <c r="P318" s="230">
        <v>0</v>
      </c>
      <c r="Q318" s="230">
        <f>ROUND(E318*P318,2)</f>
        <v>0</v>
      </c>
      <c r="R318" s="230" t="s">
        <v>360</v>
      </c>
      <c r="S318" s="230" t="s">
        <v>156</v>
      </c>
      <c r="T318" s="230" t="s">
        <v>157</v>
      </c>
      <c r="U318" s="230">
        <v>0</v>
      </c>
      <c r="V318" s="230">
        <f>ROUND(E318*U318,2)</f>
        <v>0</v>
      </c>
      <c r="W318" s="230"/>
      <c r="X318" s="230" t="s">
        <v>361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362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28"/>
      <c r="B319" s="229"/>
      <c r="C319" s="259" t="s">
        <v>396</v>
      </c>
      <c r="D319" s="232"/>
      <c r="E319" s="233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30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161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28"/>
      <c r="B320" s="229"/>
      <c r="C320" s="259" t="s">
        <v>241</v>
      </c>
      <c r="D320" s="232"/>
      <c r="E320" s="233">
        <v>3</v>
      </c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30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161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ht="22.5" outlineLevel="1" x14ac:dyDescent="0.2">
      <c r="A321" s="241">
        <v>65</v>
      </c>
      <c r="B321" s="242" t="s">
        <v>414</v>
      </c>
      <c r="C321" s="258" t="s">
        <v>415</v>
      </c>
      <c r="D321" s="243" t="s">
        <v>244</v>
      </c>
      <c r="E321" s="244">
        <v>1</v>
      </c>
      <c r="F321" s="245"/>
      <c r="G321" s="246">
        <f>ROUND(E321*F321,2)</f>
        <v>0</v>
      </c>
      <c r="H321" s="231"/>
      <c r="I321" s="230">
        <f>ROUND(E321*H321,2)</f>
        <v>0</v>
      </c>
      <c r="J321" s="231"/>
      <c r="K321" s="230">
        <f>ROUND(E321*J321,2)</f>
        <v>0</v>
      </c>
      <c r="L321" s="230">
        <v>15</v>
      </c>
      <c r="M321" s="230">
        <f>G321*(1+L321/100)</f>
        <v>0</v>
      </c>
      <c r="N321" s="230">
        <v>3.5000000000000003E-2</v>
      </c>
      <c r="O321" s="230">
        <f>ROUND(E321*N321,2)</f>
        <v>0.04</v>
      </c>
      <c r="P321" s="230">
        <v>0</v>
      </c>
      <c r="Q321" s="230">
        <f>ROUND(E321*P321,2)</f>
        <v>0</v>
      </c>
      <c r="R321" s="230" t="s">
        <v>360</v>
      </c>
      <c r="S321" s="230" t="s">
        <v>156</v>
      </c>
      <c r="T321" s="230" t="s">
        <v>157</v>
      </c>
      <c r="U321" s="230">
        <v>0</v>
      </c>
      <c r="V321" s="230">
        <f>ROUND(E321*U321,2)</f>
        <v>0</v>
      </c>
      <c r="W321" s="230"/>
      <c r="X321" s="230" t="s">
        <v>361</v>
      </c>
      <c r="Y321" s="211"/>
      <c r="Z321" s="211"/>
      <c r="AA321" s="211"/>
      <c r="AB321" s="211"/>
      <c r="AC321" s="211"/>
      <c r="AD321" s="211"/>
      <c r="AE321" s="211"/>
      <c r="AF321" s="211"/>
      <c r="AG321" s="211" t="s">
        <v>362</v>
      </c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28"/>
      <c r="B322" s="229"/>
      <c r="C322" s="259" t="s">
        <v>395</v>
      </c>
      <c r="D322" s="232"/>
      <c r="E322" s="233"/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  <c r="P322" s="230"/>
      <c r="Q322" s="230"/>
      <c r="R322" s="230"/>
      <c r="S322" s="230"/>
      <c r="T322" s="230"/>
      <c r="U322" s="230"/>
      <c r="V322" s="230"/>
      <c r="W322" s="230"/>
      <c r="X322" s="230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161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28"/>
      <c r="B323" s="229"/>
      <c r="C323" s="259" t="s">
        <v>57</v>
      </c>
      <c r="D323" s="232"/>
      <c r="E323" s="233">
        <v>1</v>
      </c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30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161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ht="22.5" outlineLevel="1" x14ac:dyDescent="0.2">
      <c r="A324" s="241">
        <v>66</v>
      </c>
      <c r="B324" s="242" t="s">
        <v>416</v>
      </c>
      <c r="C324" s="258" t="s">
        <v>417</v>
      </c>
      <c r="D324" s="243" t="s">
        <v>244</v>
      </c>
      <c r="E324" s="244">
        <v>1</v>
      </c>
      <c r="F324" s="245"/>
      <c r="G324" s="246">
        <f>ROUND(E324*F324,2)</f>
        <v>0</v>
      </c>
      <c r="H324" s="231"/>
      <c r="I324" s="230">
        <f>ROUND(E324*H324,2)</f>
        <v>0</v>
      </c>
      <c r="J324" s="231"/>
      <c r="K324" s="230">
        <f>ROUND(E324*J324,2)</f>
        <v>0</v>
      </c>
      <c r="L324" s="230">
        <v>15</v>
      </c>
      <c r="M324" s="230">
        <f>G324*(1+L324/100)</f>
        <v>0</v>
      </c>
      <c r="N324" s="230">
        <v>0.08</v>
      </c>
      <c r="O324" s="230">
        <f>ROUND(E324*N324,2)</f>
        <v>0.08</v>
      </c>
      <c r="P324" s="230">
        <v>0</v>
      </c>
      <c r="Q324" s="230">
        <f>ROUND(E324*P324,2)</f>
        <v>0</v>
      </c>
      <c r="R324" s="230"/>
      <c r="S324" s="230" t="s">
        <v>314</v>
      </c>
      <c r="T324" s="230" t="s">
        <v>157</v>
      </c>
      <c r="U324" s="230">
        <v>0</v>
      </c>
      <c r="V324" s="230">
        <f>ROUND(E324*U324,2)</f>
        <v>0</v>
      </c>
      <c r="W324" s="230"/>
      <c r="X324" s="230" t="s">
        <v>361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362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28"/>
      <c r="B325" s="229"/>
      <c r="C325" s="259" t="s">
        <v>418</v>
      </c>
      <c r="D325" s="232"/>
      <c r="E325" s="233"/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  <c r="P325" s="230"/>
      <c r="Q325" s="230"/>
      <c r="R325" s="230"/>
      <c r="S325" s="230"/>
      <c r="T325" s="230"/>
      <c r="U325" s="230"/>
      <c r="V325" s="230"/>
      <c r="W325" s="230"/>
      <c r="X325" s="230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161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28"/>
      <c r="B326" s="229"/>
      <c r="C326" s="259" t="s">
        <v>57</v>
      </c>
      <c r="D326" s="232"/>
      <c r="E326" s="233">
        <v>1</v>
      </c>
      <c r="F326" s="230"/>
      <c r="G326" s="230"/>
      <c r="H326" s="230"/>
      <c r="I326" s="230"/>
      <c r="J326" s="230"/>
      <c r="K326" s="230"/>
      <c r="L326" s="230"/>
      <c r="M326" s="230"/>
      <c r="N326" s="230"/>
      <c r="O326" s="230"/>
      <c r="P326" s="230"/>
      <c r="Q326" s="230"/>
      <c r="R326" s="230"/>
      <c r="S326" s="230"/>
      <c r="T326" s="230"/>
      <c r="U326" s="230"/>
      <c r="V326" s="230"/>
      <c r="W326" s="230"/>
      <c r="X326" s="230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161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x14ac:dyDescent="0.2">
      <c r="A327" s="235" t="s">
        <v>151</v>
      </c>
      <c r="B327" s="236" t="s">
        <v>99</v>
      </c>
      <c r="C327" s="257" t="s">
        <v>100</v>
      </c>
      <c r="D327" s="237"/>
      <c r="E327" s="238"/>
      <c r="F327" s="239"/>
      <c r="G327" s="240">
        <f>SUMIF(AG328:AG371,"&lt;&gt;NOR",G328:G371)</f>
        <v>0</v>
      </c>
      <c r="H327" s="234"/>
      <c r="I327" s="234">
        <f>SUM(I328:I371)</f>
        <v>0</v>
      </c>
      <c r="J327" s="234"/>
      <c r="K327" s="234">
        <f>SUM(K328:K371)</f>
        <v>0</v>
      </c>
      <c r="L327" s="234"/>
      <c r="M327" s="234">
        <f>SUM(M328:M371)</f>
        <v>0</v>
      </c>
      <c r="N327" s="234"/>
      <c r="O327" s="234">
        <f>SUM(O328:O371)</f>
        <v>0.19</v>
      </c>
      <c r="P327" s="234"/>
      <c r="Q327" s="234">
        <f>SUM(Q328:Q371)</f>
        <v>0</v>
      </c>
      <c r="R327" s="234"/>
      <c r="S327" s="234"/>
      <c r="T327" s="234"/>
      <c r="U327" s="234"/>
      <c r="V327" s="234">
        <f>SUM(V328:V371)</f>
        <v>0</v>
      </c>
      <c r="W327" s="234"/>
      <c r="X327" s="234"/>
      <c r="AG327" t="s">
        <v>152</v>
      </c>
    </row>
    <row r="328" spans="1:60" outlineLevel="1" x14ac:dyDescent="0.2">
      <c r="A328" s="241">
        <v>67</v>
      </c>
      <c r="B328" s="242" t="s">
        <v>419</v>
      </c>
      <c r="C328" s="258" t="s">
        <v>420</v>
      </c>
      <c r="D328" s="243" t="s">
        <v>155</v>
      </c>
      <c r="E328" s="244">
        <v>4.3</v>
      </c>
      <c r="F328" s="245"/>
      <c r="G328" s="246">
        <f>ROUND(E328*F328,2)</f>
        <v>0</v>
      </c>
      <c r="H328" s="231"/>
      <c r="I328" s="230">
        <f>ROUND(E328*H328,2)</f>
        <v>0</v>
      </c>
      <c r="J328" s="231"/>
      <c r="K328" s="230">
        <f>ROUND(E328*J328,2)</f>
        <v>0</v>
      </c>
      <c r="L328" s="230">
        <v>15</v>
      </c>
      <c r="M328" s="230">
        <f>G328*(1+L328/100)</f>
        <v>0</v>
      </c>
      <c r="N328" s="230">
        <v>0</v>
      </c>
      <c r="O328" s="230">
        <f>ROUND(E328*N328,2)</f>
        <v>0</v>
      </c>
      <c r="P328" s="230">
        <v>0</v>
      </c>
      <c r="Q328" s="230">
        <f>ROUND(E328*P328,2)</f>
        <v>0</v>
      </c>
      <c r="R328" s="230"/>
      <c r="S328" s="230" t="s">
        <v>156</v>
      </c>
      <c r="T328" s="230" t="s">
        <v>157</v>
      </c>
      <c r="U328" s="230">
        <v>0</v>
      </c>
      <c r="V328" s="230">
        <f>ROUND(E328*U328,2)</f>
        <v>0</v>
      </c>
      <c r="W328" s="230"/>
      <c r="X328" s="230" t="s">
        <v>158</v>
      </c>
      <c r="Y328" s="211"/>
      <c r="Z328" s="211"/>
      <c r="AA328" s="211"/>
      <c r="AB328" s="211"/>
      <c r="AC328" s="211"/>
      <c r="AD328" s="211"/>
      <c r="AE328" s="211"/>
      <c r="AF328" s="211"/>
      <c r="AG328" s="211" t="s">
        <v>159</v>
      </c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28"/>
      <c r="B329" s="229"/>
      <c r="C329" s="259" t="s">
        <v>421</v>
      </c>
      <c r="D329" s="232"/>
      <c r="E329" s="233"/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30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161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28"/>
      <c r="B330" s="229"/>
      <c r="C330" s="259" t="s">
        <v>181</v>
      </c>
      <c r="D330" s="232"/>
      <c r="E330" s="233"/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  <c r="P330" s="230"/>
      <c r="Q330" s="230"/>
      <c r="R330" s="230"/>
      <c r="S330" s="230"/>
      <c r="T330" s="230"/>
      <c r="U330" s="230"/>
      <c r="V330" s="230"/>
      <c r="W330" s="230"/>
      <c r="X330" s="230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161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28"/>
      <c r="B331" s="229"/>
      <c r="C331" s="259" t="s">
        <v>241</v>
      </c>
      <c r="D331" s="232"/>
      <c r="E331" s="233">
        <v>3</v>
      </c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  <c r="P331" s="230"/>
      <c r="Q331" s="230"/>
      <c r="R331" s="230"/>
      <c r="S331" s="230"/>
      <c r="T331" s="230"/>
      <c r="U331" s="230"/>
      <c r="V331" s="230"/>
      <c r="W331" s="230"/>
      <c r="X331" s="230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161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28"/>
      <c r="B332" s="229"/>
      <c r="C332" s="259" t="s">
        <v>207</v>
      </c>
      <c r="D332" s="232"/>
      <c r="E332" s="233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  <c r="P332" s="230"/>
      <c r="Q332" s="230"/>
      <c r="R332" s="230"/>
      <c r="S332" s="230"/>
      <c r="T332" s="230"/>
      <c r="U332" s="230"/>
      <c r="V332" s="230"/>
      <c r="W332" s="230"/>
      <c r="X332" s="230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161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28"/>
      <c r="B333" s="229"/>
      <c r="C333" s="259" t="s">
        <v>422</v>
      </c>
      <c r="D333" s="232"/>
      <c r="E333" s="233">
        <v>1.3</v>
      </c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  <c r="P333" s="230"/>
      <c r="Q333" s="230"/>
      <c r="R333" s="230"/>
      <c r="S333" s="230"/>
      <c r="T333" s="230"/>
      <c r="U333" s="230"/>
      <c r="V333" s="230"/>
      <c r="W333" s="230"/>
      <c r="X333" s="230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161</v>
      </c>
      <c r="AH333" s="211">
        <v>0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41">
        <v>68</v>
      </c>
      <c r="B334" s="242" t="s">
        <v>423</v>
      </c>
      <c r="C334" s="258" t="s">
        <v>424</v>
      </c>
      <c r="D334" s="243" t="s">
        <v>155</v>
      </c>
      <c r="E334" s="244">
        <v>4.3</v>
      </c>
      <c r="F334" s="245"/>
      <c r="G334" s="246">
        <f>ROUND(E334*F334,2)</f>
        <v>0</v>
      </c>
      <c r="H334" s="231"/>
      <c r="I334" s="230">
        <f>ROUND(E334*H334,2)</f>
        <v>0</v>
      </c>
      <c r="J334" s="231"/>
      <c r="K334" s="230">
        <f>ROUND(E334*J334,2)</f>
        <v>0</v>
      </c>
      <c r="L334" s="230">
        <v>15</v>
      </c>
      <c r="M334" s="230">
        <f>G334*(1+L334/100)</f>
        <v>0</v>
      </c>
      <c r="N334" s="230">
        <v>2.1000000000000001E-4</v>
      </c>
      <c r="O334" s="230">
        <f>ROUND(E334*N334,2)</f>
        <v>0</v>
      </c>
      <c r="P334" s="230">
        <v>0</v>
      </c>
      <c r="Q334" s="230">
        <f>ROUND(E334*P334,2)</f>
        <v>0</v>
      </c>
      <c r="R334" s="230"/>
      <c r="S334" s="230" t="s">
        <v>156</v>
      </c>
      <c r="T334" s="230" t="s">
        <v>157</v>
      </c>
      <c r="U334" s="230">
        <v>0</v>
      </c>
      <c r="V334" s="230">
        <f>ROUND(E334*U334,2)</f>
        <v>0</v>
      </c>
      <c r="W334" s="230"/>
      <c r="X334" s="230" t="s">
        <v>158</v>
      </c>
      <c r="Y334" s="211"/>
      <c r="Z334" s="211"/>
      <c r="AA334" s="211"/>
      <c r="AB334" s="211"/>
      <c r="AC334" s="211"/>
      <c r="AD334" s="211"/>
      <c r="AE334" s="211"/>
      <c r="AF334" s="211"/>
      <c r="AG334" s="211" t="s">
        <v>159</v>
      </c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28"/>
      <c r="B335" s="229"/>
      <c r="C335" s="259" t="s">
        <v>421</v>
      </c>
      <c r="D335" s="232"/>
      <c r="E335" s="233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30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161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28"/>
      <c r="B336" s="229"/>
      <c r="C336" s="259" t="s">
        <v>181</v>
      </c>
      <c r="D336" s="232"/>
      <c r="E336" s="233"/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  <c r="P336" s="230"/>
      <c r="Q336" s="230"/>
      <c r="R336" s="230"/>
      <c r="S336" s="230"/>
      <c r="T336" s="230"/>
      <c r="U336" s="230"/>
      <c r="V336" s="230"/>
      <c r="W336" s="230"/>
      <c r="X336" s="230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161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28"/>
      <c r="B337" s="229"/>
      <c r="C337" s="259" t="s">
        <v>241</v>
      </c>
      <c r="D337" s="232"/>
      <c r="E337" s="233">
        <v>3</v>
      </c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  <c r="P337" s="230"/>
      <c r="Q337" s="230"/>
      <c r="R337" s="230"/>
      <c r="S337" s="230"/>
      <c r="T337" s="230"/>
      <c r="U337" s="230"/>
      <c r="V337" s="230"/>
      <c r="W337" s="230"/>
      <c r="X337" s="230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161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28"/>
      <c r="B338" s="229"/>
      <c r="C338" s="259" t="s">
        <v>207</v>
      </c>
      <c r="D338" s="232"/>
      <c r="E338" s="233"/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  <c r="P338" s="230"/>
      <c r="Q338" s="230"/>
      <c r="R338" s="230"/>
      <c r="S338" s="230"/>
      <c r="T338" s="230"/>
      <c r="U338" s="230"/>
      <c r="V338" s="230"/>
      <c r="W338" s="230"/>
      <c r="X338" s="230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161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28"/>
      <c r="B339" s="229"/>
      <c r="C339" s="259" t="s">
        <v>422</v>
      </c>
      <c r="D339" s="232"/>
      <c r="E339" s="233">
        <v>1.3</v>
      </c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  <c r="P339" s="230"/>
      <c r="Q339" s="230"/>
      <c r="R339" s="230"/>
      <c r="S339" s="230"/>
      <c r="T339" s="230"/>
      <c r="U339" s="230"/>
      <c r="V339" s="230"/>
      <c r="W339" s="230"/>
      <c r="X339" s="230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161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41">
        <v>69</v>
      </c>
      <c r="B340" s="242" t="s">
        <v>425</v>
      </c>
      <c r="C340" s="258" t="s">
        <v>426</v>
      </c>
      <c r="D340" s="243" t="s">
        <v>155</v>
      </c>
      <c r="E340" s="244">
        <v>4.3</v>
      </c>
      <c r="F340" s="245"/>
      <c r="G340" s="246">
        <f>ROUND(E340*F340,2)</f>
        <v>0</v>
      </c>
      <c r="H340" s="231"/>
      <c r="I340" s="230">
        <f>ROUND(E340*H340,2)</f>
        <v>0</v>
      </c>
      <c r="J340" s="231"/>
      <c r="K340" s="230">
        <f>ROUND(E340*J340,2)</f>
        <v>0</v>
      </c>
      <c r="L340" s="230">
        <v>15</v>
      </c>
      <c r="M340" s="230">
        <f>G340*(1+L340/100)</f>
        <v>0</v>
      </c>
      <c r="N340" s="230">
        <v>5.1500000000000001E-3</v>
      </c>
      <c r="O340" s="230">
        <f>ROUND(E340*N340,2)</f>
        <v>0.02</v>
      </c>
      <c r="P340" s="230">
        <v>0</v>
      </c>
      <c r="Q340" s="230">
        <f>ROUND(E340*P340,2)</f>
        <v>0</v>
      </c>
      <c r="R340" s="230"/>
      <c r="S340" s="230" t="s">
        <v>156</v>
      </c>
      <c r="T340" s="230" t="s">
        <v>157</v>
      </c>
      <c r="U340" s="230">
        <v>0</v>
      </c>
      <c r="V340" s="230">
        <f>ROUND(E340*U340,2)</f>
        <v>0</v>
      </c>
      <c r="W340" s="230"/>
      <c r="X340" s="230" t="s">
        <v>158</v>
      </c>
      <c r="Y340" s="211"/>
      <c r="Z340" s="211"/>
      <c r="AA340" s="211"/>
      <c r="AB340" s="211"/>
      <c r="AC340" s="211"/>
      <c r="AD340" s="211"/>
      <c r="AE340" s="211"/>
      <c r="AF340" s="211"/>
      <c r="AG340" s="211" t="s">
        <v>159</v>
      </c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28"/>
      <c r="B341" s="229"/>
      <c r="C341" s="259" t="s">
        <v>421</v>
      </c>
      <c r="D341" s="232"/>
      <c r="E341" s="233"/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  <c r="P341" s="230"/>
      <c r="Q341" s="230"/>
      <c r="R341" s="230"/>
      <c r="S341" s="230"/>
      <c r="T341" s="230"/>
      <c r="U341" s="230"/>
      <c r="V341" s="230"/>
      <c r="W341" s="230"/>
      <c r="X341" s="230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161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28"/>
      <c r="B342" s="229"/>
      <c r="C342" s="259" t="s">
        <v>181</v>
      </c>
      <c r="D342" s="232"/>
      <c r="E342" s="233"/>
      <c r="F342" s="230"/>
      <c r="G342" s="230"/>
      <c r="H342" s="230"/>
      <c r="I342" s="230"/>
      <c r="J342" s="230"/>
      <c r="K342" s="230"/>
      <c r="L342" s="230"/>
      <c r="M342" s="230"/>
      <c r="N342" s="230"/>
      <c r="O342" s="230"/>
      <c r="P342" s="230"/>
      <c r="Q342" s="230"/>
      <c r="R342" s="230"/>
      <c r="S342" s="230"/>
      <c r="T342" s="230"/>
      <c r="U342" s="230"/>
      <c r="V342" s="230"/>
      <c r="W342" s="230"/>
      <c r="X342" s="230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161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28"/>
      <c r="B343" s="229"/>
      <c r="C343" s="259" t="s">
        <v>241</v>
      </c>
      <c r="D343" s="232"/>
      <c r="E343" s="233">
        <v>3</v>
      </c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  <c r="T343" s="230"/>
      <c r="U343" s="230"/>
      <c r="V343" s="230"/>
      <c r="W343" s="230"/>
      <c r="X343" s="230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161</v>
      </c>
      <c r="AH343" s="211">
        <v>0</v>
      </c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28"/>
      <c r="B344" s="229"/>
      <c r="C344" s="259" t="s">
        <v>207</v>
      </c>
      <c r="D344" s="232"/>
      <c r="E344" s="233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30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161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28"/>
      <c r="B345" s="229"/>
      <c r="C345" s="259" t="s">
        <v>422</v>
      </c>
      <c r="D345" s="232"/>
      <c r="E345" s="233">
        <v>1.3</v>
      </c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  <c r="P345" s="230"/>
      <c r="Q345" s="230"/>
      <c r="R345" s="230"/>
      <c r="S345" s="230"/>
      <c r="T345" s="230"/>
      <c r="U345" s="230"/>
      <c r="V345" s="230"/>
      <c r="W345" s="230"/>
      <c r="X345" s="230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161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41">
        <v>70</v>
      </c>
      <c r="B346" s="242" t="s">
        <v>427</v>
      </c>
      <c r="C346" s="258" t="s">
        <v>428</v>
      </c>
      <c r="D346" s="243" t="s">
        <v>155</v>
      </c>
      <c r="E346" s="244">
        <v>4.3</v>
      </c>
      <c r="F346" s="245"/>
      <c r="G346" s="246">
        <f>ROUND(E346*F346,2)</f>
        <v>0</v>
      </c>
      <c r="H346" s="231"/>
      <c r="I346" s="230">
        <f>ROUND(E346*H346,2)</f>
        <v>0</v>
      </c>
      <c r="J346" s="231"/>
      <c r="K346" s="230">
        <f>ROUND(E346*J346,2)</f>
        <v>0</v>
      </c>
      <c r="L346" s="230">
        <v>15</v>
      </c>
      <c r="M346" s="230">
        <f>G346*(1+L346/100)</f>
        <v>0</v>
      </c>
      <c r="N346" s="230">
        <v>1.1999999999999999E-3</v>
      </c>
      <c r="O346" s="230">
        <f>ROUND(E346*N346,2)</f>
        <v>0.01</v>
      </c>
      <c r="P346" s="230">
        <v>0</v>
      </c>
      <c r="Q346" s="230">
        <f>ROUND(E346*P346,2)</f>
        <v>0</v>
      </c>
      <c r="R346" s="230"/>
      <c r="S346" s="230" t="s">
        <v>156</v>
      </c>
      <c r="T346" s="230" t="s">
        <v>157</v>
      </c>
      <c r="U346" s="230">
        <v>0</v>
      </c>
      <c r="V346" s="230">
        <f>ROUND(E346*U346,2)</f>
        <v>0</v>
      </c>
      <c r="W346" s="230"/>
      <c r="X346" s="230" t="s">
        <v>158</v>
      </c>
      <c r="Y346" s="211"/>
      <c r="Z346" s="211"/>
      <c r="AA346" s="211"/>
      <c r="AB346" s="211"/>
      <c r="AC346" s="211"/>
      <c r="AD346" s="211"/>
      <c r="AE346" s="211"/>
      <c r="AF346" s="211"/>
      <c r="AG346" s="211" t="s">
        <v>159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28"/>
      <c r="B347" s="229"/>
      <c r="C347" s="259" t="s">
        <v>421</v>
      </c>
      <c r="D347" s="232"/>
      <c r="E347" s="233"/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  <c r="P347" s="230"/>
      <c r="Q347" s="230"/>
      <c r="R347" s="230"/>
      <c r="S347" s="230"/>
      <c r="T347" s="230"/>
      <c r="U347" s="230"/>
      <c r="V347" s="230"/>
      <c r="W347" s="230"/>
      <c r="X347" s="230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161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28"/>
      <c r="B348" s="229"/>
      <c r="C348" s="259" t="s">
        <v>181</v>
      </c>
      <c r="D348" s="232"/>
      <c r="E348" s="233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  <c r="P348" s="230"/>
      <c r="Q348" s="230"/>
      <c r="R348" s="230"/>
      <c r="S348" s="230"/>
      <c r="T348" s="230"/>
      <c r="U348" s="230"/>
      <c r="V348" s="230"/>
      <c r="W348" s="230"/>
      <c r="X348" s="230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161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28"/>
      <c r="B349" s="229"/>
      <c r="C349" s="259" t="s">
        <v>241</v>
      </c>
      <c r="D349" s="232"/>
      <c r="E349" s="233">
        <v>3</v>
      </c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30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161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28"/>
      <c r="B350" s="229"/>
      <c r="C350" s="259" t="s">
        <v>207</v>
      </c>
      <c r="D350" s="232"/>
      <c r="E350" s="233"/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30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161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28"/>
      <c r="B351" s="229"/>
      <c r="C351" s="259" t="s">
        <v>422</v>
      </c>
      <c r="D351" s="232"/>
      <c r="E351" s="233">
        <v>1.3</v>
      </c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  <c r="P351" s="230"/>
      <c r="Q351" s="230"/>
      <c r="R351" s="230"/>
      <c r="S351" s="230"/>
      <c r="T351" s="230"/>
      <c r="U351" s="230"/>
      <c r="V351" s="230"/>
      <c r="W351" s="230"/>
      <c r="X351" s="230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161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41">
        <v>71</v>
      </c>
      <c r="B352" s="242" t="s">
        <v>429</v>
      </c>
      <c r="C352" s="258" t="s">
        <v>430</v>
      </c>
      <c r="D352" s="243" t="s">
        <v>255</v>
      </c>
      <c r="E352" s="244">
        <v>4.3</v>
      </c>
      <c r="F352" s="245"/>
      <c r="G352" s="246">
        <f>ROUND(E352*F352,2)</f>
        <v>0</v>
      </c>
      <c r="H352" s="231"/>
      <c r="I352" s="230">
        <f>ROUND(E352*H352,2)</f>
        <v>0</v>
      </c>
      <c r="J352" s="231"/>
      <c r="K352" s="230">
        <f>ROUND(E352*J352,2)</f>
        <v>0</v>
      </c>
      <c r="L352" s="230">
        <v>15</v>
      </c>
      <c r="M352" s="230">
        <f>G352*(1+L352/100)</f>
        <v>0</v>
      </c>
      <c r="N352" s="230">
        <v>4.0000000000000003E-5</v>
      </c>
      <c r="O352" s="230">
        <f>ROUND(E352*N352,2)</f>
        <v>0</v>
      </c>
      <c r="P352" s="230">
        <v>0</v>
      </c>
      <c r="Q352" s="230">
        <f>ROUND(E352*P352,2)</f>
        <v>0</v>
      </c>
      <c r="R352" s="230"/>
      <c r="S352" s="230" t="s">
        <v>156</v>
      </c>
      <c r="T352" s="230" t="s">
        <v>157</v>
      </c>
      <c r="U352" s="230">
        <v>0</v>
      </c>
      <c r="V352" s="230">
        <f>ROUND(E352*U352,2)</f>
        <v>0</v>
      </c>
      <c r="W352" s="230"/>
      <c r="X352" s="230" t="s">
        <v>158</v>
      </c>
      <c r="Y352" s="211"/>
      <c r="Z352" s="211"/>
      <c r="AA352" s="211"/>
      <c r="AB352" s="211"/>
      <c r="AC352" s="211"/>
      <c r="AD352" s="211"/>
      <c r="AE352" s="211"/>
      <c r="AF352" s="211"/>
      <c r="AG352" s="211" t="s">
        <v>159</v>
      </c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28"/>
      <c r="B353" s="229"/>
      <c r="C353" s="260" t="s">
        <v>431</v>
      </c>
      <c r="D353" s="247"/>
      <c r="E353" s="247"/>
      <c r="F353" s="247"/>
      <c r="G353" s="247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30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169</v>
      </c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28"/>
      <c r="B354" s="229"/>
      <c r="C354" s="259" t="s">
        <v>421</v>
      </c>
      <c r="D354" s="232"/>
      <c r="E354" s="233"/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  <c r="P354" s="230"/>
      <c r="Q354" s="230"/>
      <c r="R354" s="230"/>
      <c r="S354" s="230"/>
      <c r="T354" s="230"/>
      <c r="U354" s="230"/>
      <c r="V354" s="230"/>
      <c r="W354" s="230"/>
      <c r="X354" s="230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161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28"/>
      <c r="B355" s="229"/>
      <c r="C355" s="259" t="s">
        <v>181</v>
      </c>
      <c r="D355" s="232"/>
      <c r="E355" s="233"/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  <c r="P355" s="230"/>
      <c r="Q355" s="230"/>
      <c r="R355" s="230"/>
      <c r="S355" s="230"/>
      <c r="T355" s="230"/>
      <c r="U355" s="230"/>
      <c r="V355" s="230"/>
      <c r="W355" s="230"/>
      <c r="X355" s="230"/>
      <c r="Y355" s="211"/>
      <c r="Z355" s="211"/>
      <c r="AA355" s="211"/>
      <c r="AB355" s="211"/>
      <c r="AC355" s="211"/>
      <c r="AD355" s="211"/>
      <c r="AE355" s="211"/>
      <c r="AF355" s="211"/>
      <c r="AG355" s="211" t="s">
        <v>161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28"/>
      <c r="B356" s="229"/>
      <c r="C356" s="259" t="s">
        <v>241</v>
      </c>
      <c r="D356" s="232"/>
      <c r="E356" s="233">
        <v>3</v>
      </c>
      <c r="F356" s="230"/>
      <c r="G356" s="230"/>
      <c r="H356" s="230"/>
      <c r="I356" s="230"/>
      <c r="J356" s="230"/>
      <c r="K356" s="230"/>
      <c r="L356" s="230"/>
      <c r="M356" s="230"/>
      <c r="N356" s="230"/>
      <c r="O356" s="230"/>
      <c r="P356" s="230"/>
      <c r="Q356" s="230"/>
      <c r="R356" s="230"/>
      <c r="S356" s="230"/>
      <c r="T356" s="230"/>
      <c r="U356" s="230"/>
      <c r="V356" s="230"/>
      <c r="W356" s="230"/>
      <c r="X356" s="230"/>
      <c r="Y356" s="211"/>
      <c r="Z356" s="211"/>
      <c r="AA356" s="211"/>
      <c r="AB356" s="211"/>
      <c r="AC356" s="211"/>
      <c r="AD356" s="211"/>
      <c r="AE356" s="211"/>
      <c r="AF356" s="211"/>
      <c r="AG356" s="211" t="s">
        <v>161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28"/>
      <c r="B357" s="229"/>
      <c r="C357" s="259" t="s">
        <v>207</v>
      </c>
      <c r="D357" s="232"/>
      <c r="E357" s="233"/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30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161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28"/>
      <c r="B358" s="229"/>
      <c r="C358" s="259" t="s">
        <v>422</v>
      </c>
      <c r="D358" s="232"/>
      <c r="E358" s="233">
        <v>1.3</v>
      </c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  <c r="P358" s="230"/>
      <c r="Q358" s="230"/>
      <c r="R358" s="230"/>
      <c r="S358" s="230"/>
      <c r="T358" s="230"/>
      <c r="U358" s="230"/>
      <c r="V358" s="230"/>
      <c r="W358" s="230"/>
      <c r="X358" s="230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161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48">
        <v>72</v>
      </c>
      <c r="B359" s="249" t="s">
        <v>432</v>
      </c>
      <c r="C359" s="261" t="s">
        <v>433</v>
      </c>
      <c r="D359" s="250" t="s">
        <v>0</v>
      </c>
      <c r="E359" s="251">
        <v>94.316500000000005</v>
      </c>
      <c r="F359" s="252"/>
      <c r="G359" s="253">
        <f>ROUND(E359*F359,2)</f>
        <v>0</v>
      </c>
      <c r="H359" s="231"/>
      <c r="I359" s="230">
        <f>ROUND(E359*H359,2)</f>
        <v>0</v>
      </c>
      <c r="J359" s="231"/>
      <c r="K359" s="230">
        <f>ROUND(E359*J359,2)</f>
        <v>0</v>
      </c>
      <c r="L359" s="230">
        <v>15</v>
      </c>
      <c r="M359" s="230">
        <f>G359*(1+L359/100)</f>
        <v>0</v>
      </c>
      <c r="N359" s="230">
        <v>0</v>
      </c>
      <c r="O359" s="230">
        <f>ROUND(E359*N359,2)</f>
        <v>0</v>
      </c>
      <c r="P359" s="230">
        <v>0</v>
      </c>
      <c r="Q359" s="230">
        <f>ROUND(E359*P359,2)</f>
        <v>0</v>
      </c>
      <c r="R359" s="230"/>
      <c r="S359" s="230" t="s">
        <v>156</v>
      </c>
      <c r="T359" s="230" t="s">
        <v>157</v>
      </c>
      <c r="U359" s="230">
        <v>0</v>
      </c>
      <c r="V359" s="230">
        <f>ROUND(E359*U359,2)</f>
        <v>0</v>
      </c>
      <c r="W359" s="230"/>
      <c r="X359" s="230" t="s">
        <v>158</v>
      </c>
      <c r="Y359" s="211"/>
      <c r="Z359" s="211"/>
      <c r="AA359" s="211"/>
      <c r="AB359" s="211"/>
      <c r="AC359" s="211"/>
      <c r="AD359" s="211"/>
      <c r="AE359" s="211"/>
      <c r="AF359" s="211"/>
      <c r="AG359" s="211" t="s">
        <v>159</v>
      </c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41">
        <v>73</v>
      </c>
      <c r="B360" s="242" t="s">
        <v>434</v>
      </c>
      <c r="C360" s="258" t="s">
        <v>435</v>
      </c>
      <c r="D360" s="243" t="s">
        <v>436</v>
      </c>
      <c r="E360" s="244">
        <v>73.099999999999994</v>
      </c>
      <c r="F360" s="245"/>
      <c r="G360" s="246">
        <f>ROUND(E360*F360,2)</f>
        <v>0</v>
      </c>
      <c r="H360" s="231"/>
      <c r="I360" s="230">
        <f>ROUND(E360*H360,2)</f>
        <v>0</v>
      </c>
      <c r="J360" s="231"/>
      <c r="K360" s="230">
        <f>ROUND(E360*J360,2)</f>
        <v>0</v>
      </c>
      <c r="L360" s="230">
        <v>15</v>
      </c>
      <c r="M360" s="230">
        <f>G360*(1+L360/100)</f>
        <v>0</v>
      </c>
      <c r="N360" s="230">
        <v>1E-3</v>
      </c>
      <c r="O360" s="230">
        <f>ROUND(E360*N360,2)</f>
        <v>7.0000000000000007E-2</v>
      </c>
      <c r="P360" s="230">
        <v>0</v>
      </c>
      <c r="Q360" s="230">
        <f>ROUND(E360*P360,2)</f>
        <v>0</v>
      </c>
      <c r="R360" s="230" t="s">
        <v>360</v>
      </c>
      <c r="S360" s="230" t="s">
        <v>156</v>
      </c>
      <c r="T360" s="230" t="s">
        <v>157</v>
      </c>
      <c r="U360" s="230">
        <v>0</v>
      </c>
      <c r="V360" s="230">
        <f>ROUND(E360*U360,2)</f>
        <v>0</v>
      </c>
      <c r="W360" s="230"/>
      <c r="X360" s="230" t="s">
        <v>361</v>
      </c>
      <c r="Y360" s="211"/>
      <c r="Z360" s="211"/>
      <c r="AA360" s="211"/>
      <c r="AB360" s="211"/>
      <c r="AC360" s="211"/>
      <c r="AD360" s="211"/>
      <c r="AE360" s="211"/>
      <c r="AF360" s="211"/>
      <c r="AG360" s="211" t="s">
        <v>362</v>
      </c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28"/>
      <c r="B361" s="229"/>
      <c r="C361" s="259" t="s">
        <v>421</v>
      </c>
      <c r="D361" s="232"/>
      <c r="E361" s="233"/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  <c r="P361" s="230"/>
      <c r="Q361" s="230"/>
      <c r="R361" s="230"/>
      <c r="S361" s="230"/>
      <c r="T361" s="230"/>
      <c r="U361" s="230"/>
      <c r="V361" s="230"/>
      <c r="W361" s="230"/>
      <c r="X361" s="230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161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28"/>
      <c r="B362" s="229"/>
      <c r="C362" s="259" t="s">
        <v>181</v>
      </c>
      <c r="D362" s="232"/>
      <c r="E362" s="233"/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  <c r="P362" s="230"/>
      <c r="Q362" s="230"/>
      <c r="R362" s="230"/>
      <c r="S362" s="230"/>
      <c r="T362" s="230"/>
      <c r="U362" s="230"/>
      <c r="V362" s="230"/>
      <c r="W362" s="230"/>
      <c r="X362" s="230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161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28"/>
      <c r="B363" s="229"/>
      <c r="C363" s="259" t="s">
        <v>437</v>
      </c>
      <c r="D363" s="232"/>
      <c r="E363" s="233">
        <v>51</v>
      </c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  <c r="P363" s="230"/>
      <c r="Q363" s="230"/>
      <c r="R363" s="230"/>
      <c r="S363" s="230"/>
      <c r="T363" s="230"/>
      <c r="U363" s="230"/>
      <c r="V363" s="230"/>
      <c r="W363" s="230"/>
      <c r="X363" s="230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161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28"/>
      <c r="B364" s="229"/>
      <c r="C364" s="259" t="s">
        <v>207</v>
      </c>
      <c r="D364" s="232"/>
      <c r="E364" s="233"/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30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161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28"/>
      <c r="B365" s="229"/>
      <c r="C365" s="259" t="s">
        <v>438</v>
      </c>
      <c r="D365" s="232"/>
      <c r="E365" s="233">
        <v>22.1</v>
      </c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161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41">
        <v>74</v>
      </c>
      <c r="B366" s="242" t="s">
        <v>439</v>
      </c>
      <c r="C366" s="258" t="s">
        <v>440</v>
      </c>
      <c r="D366" s="243" t="s">
        <v>155</v>
      </c>
      <c r="E366" s="244">
        <v>4.5999999999999996</v>
      </c>
      <c r="F366" s="245"/>
      <c r="G366" s="246">
        <f>ROUND(E366*F366,2)</f>
        <v>0</v>
      </c>
      <c r="H366" s="231"/>
      <c r="I366" s="230">
        <f>ROUND(E366*H366,2)</f>
        <v>0</v>
      </c>
      <c r="J366" s="231"/>
      <c r="K366" s="230">
        <f>ROUND(E366*J366,2)</f>
        <v>0</v>
      </c>
      <c r="L366" s="230">
        <v>15</v>
      </c>
      <c r="M366" s="230">
        <f>G366*(1+L366/100)</f>
        <v>0</v>
      </c>
      <c r="N366" s="230">
        <v>1.8499999999999999E-2</v>
      </c>
      <c r="O366" s="230">
        <f>ROUND(E366*N366,2)</f>
        <v>0.09</v>
      </c>
      <c r="P366" s="230">
        <v>0</v>
      </c>
      <c r="Q366" s="230">
        <f>ROUND(E366*P366,2)</f>
        <v>0</v>
      </c>
      <c r="R366" s="230" t="s">
        <v>360</v>
      </c>
      <c r="S366" s="230" t="s">
        <v>156</v>
      </c>
      <c r="T366" s="230" t="s">
        <v>157</v>
      </c>
      <c r="U366" s="230">
        <v>0</v>
      </c>
      <c r="V366" s="230">
        <f>ROUND(E366*U366,2)</f>
        <v>0</v>
      </c>
      <c r="W366" s="230"/>
      <c r="X366" s="230" t="s">
        <v>361</v>
      </c>
      <c r="Y366" s="211"/>
      <c r="Z366" s="211"/>
      <c r="AA366" s="211"/>
      <c r="AB366" s="211"/>
      <c r="AC366" s="211"/>
      <c r="AD366" s="211"/>
      <c r="AE366" s="211"/>
      <c r="AF366" s="211"/>
      <c r="AG366" s="211" t="s">
        <v>362</v>
      </c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28"/>
      <c r="B367" s="229"/>
      <c r="C367" s="259" t="s">
        <v>421</v>
      </c>
      <c r="D367" s="232"/>
      <c r="E367" s="233"/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  <c r="P367" s="230"/>
      <c r="Q367" s="230"/>
      <c r="R367" s="230"/>
      <c r="S367" s="230"/>
      <c r="T367" s="230"/>
      <c r="U367" s="230"/>
      <c r="V367" s="230"/>
      <c r="W367" s="230"/>
      <c r="X367" s="230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161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28"/>
      <c r="B368" s="229"/>
      <c r="C368" s="259" t="s">
        <v>181</v>
      </c>
      <c r="D368" s="232"/>
      <c r="E368" s="233"/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  <c r="P368" s="230"/>
      <c r="Q368" s="230"/>
      <c r="R368" s="230"/>
      <c r="S368" s="230"/>
      <c r="T368" s="230"/>
      <c r="U368" s="230"/>
      <c r="V368" s="230"/>
      <c r="W368" s="230"/>
      <c r="X368" s="230"/>
      <c r="Y368" s="211"/>
      <c r="Z368" s="211"/>
      <c r="AA368" s="211"/>
      <c r="AB368" s="211"/>
      <c r="AC368" s="211"/>
      <c r="AD368" s="211"/>
      <c r="AE368" s="211"/>
      <c r="AF368" s="211"/>
      <c r="AG368" s="211" t="s">
        <v>161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28"/>
      <c r="B369" s="229"/>
      <c r="C369" s="259" t="s">
        <v>441</v>
      </c>
      <c r="D369" s="232"/>
      <c r="E369" s="233">
        <v>3.3</v>
      </c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30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161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28"/>
      <c r="B370" s="229"/>
      <c r="C370" s="259" t="s">
        <v>207</v>
      </c>
      <c r="D370" s="232"/>
      <c r="E370" s="233"/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30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161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28"/>
      <c r="B371" s="229"/>
      <c r="C371" s="259" t="s">
        <v>422</v>
      </c>
      <c r="D371" s="232"/>
      <c r="E371" s="233">
        <v>1.3</v>
      </c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  <c r="P371" s="230"/>
      <c r="Q371" s="230"/>
      <c r="R371" s="230"/>
      <c r="S371" s="230"/>
      <c r="T371" s="230"/>
      <c r="U371" s="230"/>
      <c r="V371" s="230"/>
      <c r="W371" s="230"/>
      <c r="X371" s="230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161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x14ac:dyDescent="0.2">
      <c r="A372" s="235" t="s">
        <v>151</v>
      </c>
      <c r="B372" s="236" t="s">
        <v>101</v>
      </c>
      <c r="C372" s="257" t="s">
        <v>102</v>
      </c>
      <c r="D372" s="237"/>
      <c r="E372" s="238"/>
      <c r="F372" s="239"/>
      <c r="G372" s="240">
        <f>SUMIF(AG373:AG410,"&lt;&gt;NOR",G373:G410)</f>
        <v>0</v>
      </c>
      <c r="H372" s="234"/>
      <c r="I372" s="234">
        <f>SUM(I373:I410)</f>
        <v>0</v>
      </c>
      <c r="J372" s="234"/>
      <c r="K372" s="234">
        <f>SUM(K373:K410)</f>
        <v>0</v>
      </c>
      <c r="L372" s="234"/>
      <c r="M372" s="234">
        <f>SUM(M373:M410)</f>
        <v>0</v>
      </c>
      <c r="N372" s="234"/>
      <c r="O372" s="234">
        <f>SUM(O373:O410)</f>
        <v>0.02</v>
      </c>
      <c r="P372" s="234"/>
      <c r="Q372" s="234">
        <f>SUM(Q373:Q410)</f>
        <v>0</v>
      </c>
      <c r="R372" s="234"/>
      <c r="S372" s="234"/>
      <c r="T372" s="234"/>
      <c r="U372" s="234"/>
      <c r="V372" s="234">
        <f>SUM(V373:V410)</f>
        <v>0</v>
      </c>
      <c r="W372" s="234"/>
      <c r="X372" s="234"/>
      <c r="AG372" t="s">
        <v>152</v>
      </c>
    </row>
    <row r="373" spans="1:60" outlineLevel="1" x14ac:dyDescent="0.2">
      <c r="A373" s="241">
        <v>75</v>
      </c>
      <c r="B373" s="242" t="s">
        <v>442</v>
      </c>
      <c r="C373" s="258" t="s">
        <v>443</v>
      </c>
      <c r="D373" s="243" t="s">
        <v>255</v>
      </c>
      <c r="E373" s="244">
        <v>37.21</v>
      </c>
      <c r="F373" s="245"/>
      <c r="G373" s="246">
        <f>ROUND(E373*F373,2)</f>
        <v>0</v>
      </c>
      <c r="H373" s="231"/>
      <c r="I373" s="230">
        <f>ROUND(E373*H373,2)</f>
        <v>0</v>
      </c>
      <c r="J373" s="231"/>
      <c r="K373" s="230">
        <f>ROUND(E373*J373,2)</f>
        <v>0</v>
      </c>
      <c r="L373" s="230">
        <v>15</v>
      </c>
      <c r="M373" s="230">
        <f>G373*(1+L373/100)</f>
        <v>0</v>
      </c>
      <c r="N373" s="230">
        <v>1.7000000000000001E-4</v>
      </c>
      <c r="O373" s="230">
        <f>ROUND(E373*N373,2)</f>
        <v>0.01</v>
      </c>
      <c r="P373" s="230">
        <v>0</v>
      </c>
      <c r="Q373" s="230">
        <f>ROUND(E373*P373,2)</f>
        <v>0</v>
      </c>
      <c r="R373" s="230"/>
      <c r="S373" s="230" t="s">
        <v>156</v>
      </c>
      <c r="T373" s="230" t="s">
        <v>157</v>
      </c>
      <c r="U373" s="230">
        <v>0</v>
      </c>
      <c r="V373" s="230">
        <f>ROUND(E373*U373,2)</f>
        <v>0</v>
      </c>
      <c r="W373" s="230"/>
      <c r="X373" s="230" t="s">
        <v>158</v>
      </c>
      <c r="Y373" s="211"/>
      <c r="Z373" s="211"/>
      <c r="AA373" s="211"/>
      <c r="AB373" s="211"/>
      <c r="AC373" s="211"/>
      <c r="AD373" s="211"/>
      <c r="AE373" s="211"/>
      <c r="AF373" s="211"/>
      <c r="AG373" s="211" t="s">
        <v>159</v>
      </c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28"/>
      <c r="B374" s="229"/>
      <c r="C374" s="259" t="s">
        <v>444</v>
      </c>
      <c r="D374" s="232"/>
      <c r="E374" s="233"/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  <c r="P374" s="230"/>
      <c r="Q374" s="230"/>
      <c r="R374" s="230"/>
      <c r="S374" s="230"/>
      <c r="T374" s="230"/>
      <c r="U374" s="230"/>
      <c r="V374" s="230"/>
      <c r="W374" s="230"/>
      <c r="X374" s="230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161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28"/>
      <c r="B375" s="229"/>
      <c r="C375" s="259" t="s">
        <v>198</v>
      </c>
      <c r="D375" s="232"/>
      <c r="E375" s="233"/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  <c r="P375" s="230"/>
      <c r="Q375" s="230"/>
      <c r="R375" s="230"/>
      <c r="S375" s="230"/>
      <c r="T375" s="230"/>
      <c r="U375" s="230"/>
      <c r="V375" s="230"/>
      <c r="W375" s="230"/>
      <c r="X375" s="230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161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28"/>
      <c r="B376" s="229"/>
      <c r="C376" s="259" t="s">
        <v>445</v>
      </c>
      <c r="D376" s="232"/>
      <c r="E376" s="233">
        <v>11.7</v>
      </c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30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161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28"/>
      <c r="B377" s="229"/>
      <c r="C377" s="259" t="s">
        <v>446</v>
      </c>
      <c r="D377" s="232"/>
      <c r="E377" s="233">
        <v>5.28</v>
      </c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  <c r="P377" s="230"/>
      <c r="Q377" s="230"/>
      <c r="R377" s="230"/>
      <c r="S377" s="230"/>
      <c r="T377" s="230"/>
      <c r="U377" s="230"/>
      <c r="V377" s="230"/>
      <c r="W377" s="230"/>
      <c r="X377" s="230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161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28"/>
      <c r="B378" s="229"/>
      <c r="C378" s="259" t="s">
        <v>177</v>
      </c>
      <c r="D378" s="232"/>
      <c r="E378" s="233"/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30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161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28"/>
      <c r="B379" s="229"/>
      <c r="C379" s="259" t="s">
        <v>447</v>
      </c>
      <c r="D379" s="232"/>
      <c r="E379" s="233">
        <v>-1.6</v>
      </c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  <c r="P379" s="230"/>
      <c r="Q379" s="230"/>
      <c r="R379" s="230"/>
      <c r="S379" s="230"/>
      <c r="T379" s="230"/>
      <c r="U379" s="230"/>
      <c r="V379" s="230"/>
      <c r="W379" s="230"/>
      <c r="X379" s="230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161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28"/>
      <c r="B380" s="229"/>
      <c r="C380" s="259" t="s">
        <v>202</v>
      </c>
      <c r="D380" s="232"/>
      <c r="E380" s="233"/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  <c r="P380" s="230"/>
      <c r="Q380" s="230"/>
      <c r="R380" s="230"/>
      <c r="S380" s="230"/>
      <c r="T380" s="230"/>
      <c r="U380" s="230"/>
      <c r="V380" s="230"/>
      <c r="W380" s="230"/>
      <c r="X380" s="230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161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28"/>
      <c r="B381" s="229"/>
      <c r="C381" s="259" t="s">
        <v>448</v>
      </c>
      <c r="D381" s="232"/>
      <c r="E381" s="233">
        <v>11.97</v>
      </c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  <c r="P381" s="230"/>
      <c r="Q381" s="230"/>
      <c r="R381" s="230"/>
      <c r="S381" s="230"/>
      <c r="T381" s="230"/>
      <c r="U381" s="230"/>
      <c r="V381" s="230"/>
      <c r="W381" s="230"/>
      <c r="X381" s="230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161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28"/>
      <c r="B382" s="229"/>
      <c r="C382" s="259" t="s">
        <v>449</v>
      </c>
      <c r="D382" s="232"/>
      <c r="E382" s="233">
        <v>10.46</v>
      </c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  <c r="P382" s="230"/>
      <c r="Q382" s="230"/>
      <c r="R382" s="230"/>
      <c r="S382" s="230"/>
      <c r="T382" s="230"/>
      <c r="U382" s="230"/>
      <c r="V382" s="230"/>
      <c r="W382" s="230"/>
      <c r="X382" s="230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161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28"/>
      <c r="B383" s="229"/>
      <c r="C383" s="259" t="s">
        <v>450</v>
      </c>
      <c r="D383" s="232"/>
      <c r="E383" s="233">
        <v>1</v>
      </c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  <c r="P383" s="230"/>
      <c r="Q383" s="230"/>
      <c r="R383" s="230"/>
      <c r="S383" s="230"/>
      <c r="T383" s="230"/>
      <c r="U383" s="230"/>
      <c r="V383" s="230"/>
      <c r="W383" s="230"/>
      <c r="X383" s="230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161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28"/>
      <c r="B384" s="229"/>
      <c r="C384" s="259" t="s">
        <v>177</v>
      </c>
      <c r="D384" s="232"/>
      <c r="E384" s="233"/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  <c r="P384" s="230"/>
      <c r="Q384" s="230"/>
      <c r="R384" s="230"/>
      <c r="S384" s="230"/>
      <c r="T384" s="230"/>
      <c r="U384" s="230"/>
      <c r="V384" s="230"/>
      <c r="W384" s="230"/>
      <c r="X384" s="230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161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28"/>
      <c r="B385" s="229"/>
      <c r="C385" s="259" t="s">
        <v>447</v>
      </c>
      <c r="D385" s="232"/>
      <c r="E385" s="233">
        <v>-1.6</v>
      </c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  <c r="P385" s="230"/>
      <c r="Q385" s="230"/>
      <c r="R385" s="230"/>
      <c r="S385" s="230"/>
      <c r="T385" s="230"/>
      <c r="U385" s="230"/>
      <c r="V385" s="230"/>
      <c r="W385" s="230"/>
      <c r="X385" s="230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161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41">
        <v>76</v>
      </c>
      <c r="B386" s="242" t="s">
        <v>451</v>
      </c>
      <c r="C386" s="258" t="s">
        <v>452</v>
      </c>
      <c r="D386" s="243" t="s">
        <v>155</v>
      </c>
      <c r="E386" s="244">
        <v>46.7</v>
      </c>
      <c r="F386" s="245"/>
      <c r="G386" s="246">
        <f>ROUND(E386*F386,2)</f>
        <v>0</v>
      </c>
      <c r="H386" s="231"/>
      <c r="I386" s="230">
        <f>ROUND(E386*H386,2)</f>
        <v>0</v>
      </c>
      <c r="J386" s="231"/>
      <c r="K386" s="230">
        <f>ROUND(E386*J386,2)</f>
        <v>0</v>
      </c>
      <c r="L386" s="230">
        <v>15</v>
      </c>
      <c r="M386" s="230">
        <f>G386*(1+L386/100)</f>
        <v>0</v>
      </c>
      <c r="N386" s="230">
        <v>1.0000000000000001E-5</v>
      </c>
      <c r="O386" s="230">
        <f>ROUND(E386*N386,2)</f>
        <v>0</v>
      </c>
      <c r="P386" s="230">
        <v>0</v>
      </c>
      <c r="Q386" s="230">
        <f>ROUND(E386*P386,2)</f>
        <v>0</v>
      </c>
      <c r="R386" s="230"/>
      <c r="S386" s="230" t="s">
        <v>156</v>
      </c>
      <c r="T386" s="230" t="s">
        <v>157</v>
      </c>
      <c r="U386" s="230">
        <v>0</v>
      </c>
      <c r="V386" s="230">
        <f>ROUND(E386*U386,2)</f>
        <v>0</v>
      </c>
      <c r="W386" s="230"/>
      <c r="X386" s="230" t="s">
        <v>158</v>
      </c>
      <c r="Y386" s="211"/>
      <c r="Z386" s="211"/>
      <c r="AA386" s="211"/>
      <c r="AB386" s="211"/>
      <c r="AC386" s="211"/>
      <c r="AD386" s="211"/>
      <c r="AE386" s="211"/>
      <c r="AF386" s="211"/>
      <c r="AG386" s="211" t="s">
        <v>159</v>
      </c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28"/>
      <c r="B387" s="229"/>
      <c r="C387" s="259" t="s">
        <v>453</v>
      </c>
      <c r="D387" s="232"/>
      <c r="E387" s="233"/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  <c r="P387" s="230"/>
      <c r="Q387" s="230"/>
      <c r="R387" s="230"/>
      <c r="S387" s="230"/>
      <c r="T387" s="230"/>
      <c r="U387" s="230"/>
      <c r="V387" s="230"/>
      <c r="W387" s="230"/>
      <c r="X387" s="230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161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28"/>
      <c r="B388" s="229"/>
      <c r="C388" s="259" t="s">
        <v>198</v>
      </c>
      <c r="D388" s="232"/>
      <c r="E388" s="233"/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  <c r="P388" s="230"/>
      <c r="Q388" s="230"/>
      <c r="R388" s="230"/>
      <c r="S388" s="230"/>
      <c r="T388" s="230"/>
      <c r="U388" s="230"/>
      <c r="V388" s="230"/>
      <c r="W388" s="230"/>
      <c r="X388" s="230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161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28"/>
      <c r="B389" s="229"/>
      <c r="C389" s="259" t="s">
        <v>454</v>
      </c>
      <c r="D389" s="232"/>
      <c r="E389" s="233">
        <v>15.4</v>
      </c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  <c r="P389" s="230"/>
      <c r="Q389" s="230"/>
      <c r="R389" s="230"/>
      <c r="S389" s="230"/>
      <c r="T389" s="230"/>
      <c r="U389" s="230"/>
      <c r="V389" s="230"/>
      <c r="W389" s="230"/>
      <c r="X389" s="230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161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28"/>
      <c r="B390" s="229"/>
      <c r="C390" s="259" t="s">
        <v>202</v>
      </c>
      <c r="D390" s="232"/>
      <c r="E390" s="233"/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  <c r="P390" s="230"/>
      <c r="Q390" s="230"/>
      <c r="R390" s="230"/>
      <c r="S390" s="230"/>
      <c r="T390" s="230"/>
      <c r="U390" s="230"/>
      <c r="V390" s="230"/>
      <c r="W390" s="230"/>
      <c r="X390" s="230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161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28"/>
      <c r="B391" s="229"/>
      <c r="C391" s="259" t="s">
        <v>455</v>
      </c>
      <c r="D391" s="232"/>
      <c r="E391" s="233">
        <v>31.3</v>
      </c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  <c r="P391" s="230"/>
      <c r="Q391" s="230"/>
      <c r="R391" s="230"/>
      <c r="S391" s="230"/>
      <c r="T391" s="230"/>
      <c r="U391" s="230"/>
      <c r="V391" s="230"/>
      <c r="W391" s="230"/>
      <c r="X391" s="230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161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ht="22.5" outlineLevel="1" x14ac:dyDescent="0.2">
      <c r="A392" s="241">
        <v>77</v>
      </c>
      <c r="B392" s="242" t="s">
        <v>456</v>
      </c>
      <c r="C392" s="258" t="s">
        <v>457</v>
      </c>
      <c r="D392" s="243" t="s">
        <v>255</v>
      </c>
      <c r="E392" s="244">
        <v>7</v>
      </c>
      <c r="F392" s="245"/>
      <c r="G392" s="246">
        <f>ROUND(E392*F392,2)</f>
        <v>0</v>
      </c>
      <c r="H392" s="231"/>
      <c r="I392" s="230">
        <f>ROUND(E392*H392,2)</f>
        <v>0</v>
      </c>
      <c r="J392" s="231"/>
      <c r="K392" s="230">
        <f>ROUND(E392*J392,2)</f>
        <v>0</v>
      </c>
      <c r="L392" s="230">
        <v>15</v>
      </c>
      <c r="M392" s="230">
        <f>G392*(1+L392/100)</f>
        <v>0</v>
      </c>
      <c r="N392" s="230">
        <v>2.5999999999999998E-4</v>
      </c>
      <c r="O392" s="230">
        <f>ROUND(E392*N392,2)</f>
        <v>0</v>
      </c>
      <c r="P392" s="230">
        <v>0</v>
      </c>
      <c r="Q392" s="230">
        <f>ROUND(E392*P392,2)</f>
        <v>0</v>
      </c>
      <c r="R392" s="230"/>
      <c r="S392" s="230" t="s">
        <v>156</v>
      </c>
      <c r="T392" s="230" t="s">
        <v>157</v>
      </c>
      <c r="U392" s="230">
        <v>0</v>
      </c>
      <c r="V392" s="230">
        <f>ROUND(E392*U392,2)</f>
        <v>0</v>
      </c>
      <c r="W392" s="230"/>
      <c r="X392" s="230" t="s">
        <v>158</v>
      </c>
      <c r="Y392" s="211"/>
      <c r="Z392" s="211"/>
      <c r="AA392" s="211"/>
      <c r="AB392" s="211"/>
      <c r="AC392" s="211"/>
      <c r="AD392" s="211"/>
      <c r="AE392" s="211"/>
      <c r="AF392" s="211"/>
      <c r="AG392" s="211" t="s">
        <v>159</v>
      </c>
      <c r="AH392" s="211"/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28"/>
      <c r="B393" s="229"/>
      <c r="C393" s="259" t="s">
        <v>395</v>
      </c>
      <c r="D393" s="232"/>
      <c r="E393" s="233"/>
      <c r="F393" s="230"/>
      <c r="G393" s="230"/>
      <c r="H393" s="230"/>
      <c r="I393" s="230"/>
      <c r="J393" s="230"/>
      <c r="K393" s="230"/>
      <c r="L393" s="230"/>
      <c r="M393" s="230"/>
      <c r="N393" s="230"/>
      <c r="O393" s="230"/>
      <c r="P393" s="230"/>
      <c r="Q393" s="230"/>
      <c r="R393" s="230"/>
      <c r="S393" s="230"/>
      <c r="T393" s="230"/>
      <c r="U393" s="230"/>
      <c r="V393" s="230"/>
      <c r="W393" s="230"/>
      <c r="X393" s="230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161</v>
      </c>
      <c r="AH393" s="211">
        <v>0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28"/>
      <c r="B394" s="229"/>
      <c r="C394" s="259" t="s">
        <v>386</v>
      </c>
      <c r="D394" s="232"/>
      <c r="E394" s="233">
        <v>4</v>
      </c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  <c r="P394" s="230"/>
      <c r="Q394" s="230"/>
      <c r="R394" s="230"/>
      <c r="S394" s="230"/>
      <c r="T394" s="230"/>
      <c r="U394" s="230"/>
      <c r="V394" s="230"/>
      <c r="W394" s="230"/>
      <c r="X394" s="230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161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28"/>
      <c r="B395" s="229"/>
      <c r="C395" s="259" t="s">
        <v>396</v>
      </c>
      <c r="D395" s="232"/>
      <c r="E395" s="233"/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  <c r="P395" s="230"/>
      <c r="Q395" s="230"/>
      <c r="R395" s="230"/>
      <c r="S395" s="230"/>
      <c r="T395" s="230"/>
      <c r="U395" s="230"/>
      <c r="V395" s="230"/>
      <c r="W395" s="230"/>
      <c r="X395" s="230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161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28"/>
      <c r="B396" s="229"/>
      <c r="C396" s="259" t="s">
        <v>241</v>
      </c>
      <c r="D396" s="232"/>
      <c r="E396" s="233">
        <v>3</v>
      </c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  <c r="P396" s="230"/>
      <c r="Q396" s="230"/>
      <c r="R396" s="230"/>
      <c r="S396" s="230"/>
      <c r="T396" s="230"/>
      <c r="U396" s="230"/>
      <c r="V396" s="230"/>
      <c r="W396" s="230"/>
      <c r="X396" s="230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161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48">
        <v>78</v>
      </c>
      <c r="B397" s="249" t="s">
        <v>458</v>
      </c>
      <c r="C397" s="261" t="s">
        <v>459</v>
      </c>
      <c r="D397" s="250" t="s">
        <v>0</v>
      </c>
      <c r="E397" s="251">
        <v>189.52080000000001</v>
      </c>
      <c r="F397" s="252"/>
      <c r="G397" s="253">
        <f>ROUND(E397*F397,2)</f>
        <v>0</v>
      </c>
      <c r="H397" s="231"/>
      <c r="I397" s="230">
        <f>ROUND(E397*H397,2)</f>
        <v>0</v>
      </c>
      <c r="J397" s="231"/>
      <c r="K397" s="230">
        <f>ROUND(E397*J397,2)</f>
        <v>0</v>
      </c>
      <c r="L397" s="230">
        <v>15</v>
      </c>
      <c r="M397" s="230">
        <f>G397*(1+L397/100)</f>
        <v>0</v>
      </c>
      <c r="N397" s="230">
        <v>0</v>
      </c>
      <c r="O397" s="230">
        <f>ROUND(E397*N397,2)</f>
        <v>0</v>
      </c>
      <c r="P397" s="230">
        <v>0</v>
      </c>
      <c r="Q397" s="230">
        <f>ROUND(E397*P397,2)</f>
        <v>0</v>
      </c>
      <c r="R397" s="230"/>
      <c r="S397" s="230" t="s">
        <v>156</v>
      </c>
      <c r="T397" s="230" t="s">
        <v>157</v>
      </c>
      <c r="U397" s="230">
        <v>0</v>
      </c>
      <c r="V397" s="230">
        <f>ROUND(E397*U397,2)</f>
        <v>0</v>
      </c>
      <c r="W397" s="230"/>
      <c r="X397" s="230" t="s">
        <v>158</v>
      </c>
      <c r="Y397" s="211"/>
      <c r="Z397" s="211"/>
      <c r="AA397" s="211"/>
      <c r="AB397" s="211"/>
      <c r="AC397" s="211"/>
      <c r="AD397" s="211"/>
      <c r="AE397" s="211"/>
      <c r="AF397" s="211"/>
      <c r="AG397" s="211" t="s">
        <v>159</v>
      </c>
      <c r="AH397" s="211"/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41">
        <v>79</v>
      </c>
      <c r="B398" s="242" t="s">
        <v>460</v>
      </c>
      <c r="C398" s="258" t="s">
        <v>461</v>
      </c>
      <c r="D398" s="243" t="s">
        <v>255</v>
      </c>
      <c r="E398" s="244">
        <v>37.21</v>
      </c>
      <c r="F398" s="245"/>
      <c r="G398" s="246">
        <f>ROUND(E398*F398,2)</f>
        <v>0</v>
      </c>
      <c r="H398" s="231"/>
      <c r="I398" s="230">
        <f>ROUND(E398*H398,2)</f>
        <v>0</v>
      </c>
      <c r="J398" s="231"/>
      <c r="K398" s="230">
        <f>ROUND(E398*J398,2)</f>
        <v>0</v>
      </c>
      <c r="L398" s="230">
        <v>15</v>
      </c>
      <c r="M398" s="230">
        <f>G398*(1+L398/100)</f>
        <v>0</v>
      </c>
      <c r="N398" s="230">
        <v>2.9999999999999997E-4</v>
      </c>
      <c r="O398" s="230">
        <f>ROUND(E398*N398,2)</f>
        <v>0.01</v>
      </c>
      <c r="P398" s="230">
        <v>0</v>
      </c>
      <c r="Q398" s="230">
        <f>ROUND(E398*P398,2)</f>
        <v>0</v>
      </c>
      <c r="R398" s="230" t="s">
        <v>360</v>
      </c>
      <c r="S398" s="230" t="s">
        <v>156</v>
      </c>
      <c r="T398" s="230" t="s">
        <v>157</v>
      </c>
      <c r="U398" s="230">
        <v>0</v>
      </c>
      <c r="V398" s="230">
        <f>ROUND(E398*U398,2)</f>
        <v>0</v>
      </c>
      <c r="W398" s="230"/>
      <c r="X398" s="230" t="s">
        <v>361</v>
      </c>
      <c r="Y398" s="211"/>
      <c r="Z398" s="211"/>
      <c r="AA398" s="211"/>
      <c r="AB398" s="211"/>
      <c r="AC398" s="211"/>
      <c r="AD398" s="211"/>
      <c r="AE398" s="211"/>
      <c r="AF398" s="211"/>
      <c r="AG398" s="211" t="s">
        <v>362</v>
      </c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28"/>
      <c r="B399" s="229"/>
      <c r="C399" s="259" t="s">
        <v>444</v>
      </c>
      <c r="D399" s="232"/>
      <c r="E399" s="233"/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  <c r="P399" s="230"/>
      <c r="Q399" s="230"/>
      <c r="R399" s="230"/>
      <c r="S399" s="230"/>
      <c r="T399" s="230"/>
      <c r="U399" s="230"/>
      <c r="V399" s="230"/>
      <c r="W399" s="230"/>
      <c r="X399" s="230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161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28"/>
      <c r="B400" s="229"/>
      <c r="C400" s="259" t="s">
        <v>198</v>
      </c>
      <c r="D400" s="232"/>
      <c r="E400" s="233"/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  <c r="P400" s="230"/>
      <c r="Q400" s="230"/>
      <c r="R400" s="230"/>
      <c r="S400" s="230"/>
      <c r="T400" s="230"/>
      <c r="U400" s="230"/>
      <c r="V400" s="230"/>
      <c r="W400" s="230"/>
      <c r="X400" s="230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161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28"/>
      <c r="B401" s="229"/>
      <c r="C401" s="259" t="s">
        <v>445</v>
      </c>
      <c r="D401" s="232"/>
      <c r="E401" s="233">
        <v>11.7</v>
      </c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  <c r="P401" s="230"/>
      <c r="Q401" s="230"/>
      <c r="R401" s="230"/>
      <c r="S401" s="230"/>
      <c r="T401" s="230"/>
      <c r="U401" s="230"/>
      <c r="V401" s="230"/>
      <c r="W401" s="230"/>
      <c r="X401" s="230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161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28"/>
      <c r="B402" s="229"/>
      <c r="C402" s="259" t="s">
        <v>446</v>
      </c>
      <c r="D402" s="232"/>
      <c r="E402" s="233">
        <v>5.28</v>
      </c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  <c r="P402" s="230"/>
      <c r="Q402" s="230"/>
      <c r="R402" s="230"/>
      <c r="S402" s="230"/>
      <c r="T402" s="230"/>
      <c r="U402" s="230"/>
      <c r="V402" s="230"/>
      <c r="W402" s="230"/>
      <c r="X402" s="230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161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28"/>
      <c r="B403" s="229"/>
      <c r="C403" s="259" t="s">
        <v>177</v>
      </c>
      <c r="D403" s="232"/>
      <c r="E403" s="233"/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  <c r="P403" s="230"/>
      <c r="Q403" s="230"/>
      <c r="R403" s="230"/>
      <c r="S403" s="230"/>
      <c r="T403" s="230"/>
      <c r="U403" s="230"/>
      <c r="V403" s="230"/>
      <c r="W403" s="230"/>
      <c r="X403" s="230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161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28"/>
      <c r="B404" s="229"/>
      <c r="C404" s="259" t="s">
        <v>447</v>
      </c>
      <c r="D404" s="232"/>
      <c r="E404" s="233">
        <v>-1.6</v>
      </c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  <c r="P404" s="230"/>
      <c r="Q404" s="230"/>
      <c r="R404" s="230"/>
      <c r="S404" s="230"/>
      <c r="T404" s="230"/>
      <c r="U404" s="230"/>
      <c r="V404" s="230"/>
      <c r="W404" s="230"/>
      <c r="X404" s="230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161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28"/>
      <c r="B405" s="229"/>
      <c r="C405" s="259" t="s">
        <v>202</v>
      </c>
      <c r="D405" s="232"/>
      <c r="E405" s="233"/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  <c r="Q405" s="230"/>
      <c r="R405" s="230"/>
      <c r="S405" s="230"/>
      <c r="T405" s="230"/>
      <c r="U405" s="230"/>
      <c r="V405" s="230"/>
      <c r="W405" s="230"/>
      <c r="X405" s="230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161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28"/>
      <c r="B406" s="229"/>
      <c r="C406" s="259" t="s">
        <v>448</v>
      </c>
      <c r="D406" s="232"/>
      <c r="E406" s="233">
        <v>11.97</v>
      </c>
      <c r="F406" s="230"/>
      <c r="G406" s="230"/>
      <c r="H406" s="230"/>
      <c r="I406" s="230"/>
      <c r="J406" s="230"/>
      <c r="K406" s="230"/>
      <c r="L406" s="230"/>
      <c r="M406" s="230"/>
      <c r="N406" s="230"/>
      <c r="O406" s="230"/>
      <c r="P406" s="230"/>
      <c r="Q406" s="230"/>
      <c r="R406" s="230"/>
      <c r="S406" s="230"/>
      <c r="T406" s="230"/>
      <c r="U406" s="230"/>
      <c r="V406" s="230"/>
      <c r="W406" s="230"/>
      <c r="X406" s="230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161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28"/>
      <c r="B407" s="229"/>
      <c r="C407" s="259" t="s">
        <v>449</v>
      </c>
      <c r="D407" s="232"/>
      <c r="E407" s="233">
        <v>10.46</v>
      </c>
      <c r="F407" s="230"/>
      <c r="G407" s="230"/>
      <c r="H407" s="230"/>
      <c r="I407" s="230"/>
      <c r="J407" s="230"/>
      <c r="K407" s="230"/>
      <c r="L407" s="230"/>
      <c r="M407" s="230"/>
      <c r="N407" s="230"/>
      <c r="O407" s="230"/>
      <c r="P407" s="230"/>
      <c r="Q407" s="230"/>
      <c r="R407" s="230"/>
      <c r="S407" s="230"/>
      <c r="T407" s="230"/>
      <c r="U407" s="230"/>
      <c r="V407" s="230"/>
      <c r="W407" s="230"/>
      <c r="X407" s="230"/>
      <c r="Y407" s="211"/>
      <c r="Z407" s="211"/>
      <c r="AA407" s="211"/>
      <c r="AB407" s="211"/>
      <c r="AC407" s="211"/>
      <c r="AD407" s="211"/>
      <c r="AE407" s="211"/>
      <c r="AF407" s="211"/>
      <c r="AG407" s="211" t="s">
        <v>161</v>
      </c>
      <c r="AH407" s="211">
        <v>0</v>
      </c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28"/>
      <c r="B408" s="229"/>
      <c r="C408" s="259" t="s">
        <v>450</v>
      </c>
      <c r="D408" s="232"/>
      <c r="E408" s="233">
        <v>1</v>
      </c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  <c r="P408" s="230"/>
      <c r="Q408" s="230"/>
      <c r="R408" s="230"/>
      <c r="S408" s="230"/>
      <c r="T408" s="230"/>
      <c r="U408" s="230"/>
      <c r="V408" s="230"/>
      <c r="W408" s="230"/>
      <c r="X408" s="230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161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28"/>
      <c r="B409" s="229"/>
      <c r="C409" s="259" t="s">
        <v>177</v>
      </c>
      <c r="D409" s="232"/>
      <c r="E409" s="233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30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161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28"/>
      <c r="B410" s="229"/>
      <c r="C410" s="259" t="s">
        <v>447</v>
      </c>
      <c r="D410" s="232"/>
      <c r="E410" s="233">
        <v>-1.6</v>
      </c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  <c r="P410" s="230"/>
      <c r="Q410" s="230"/>
      <c r="R410" s="230"/>
      <c r="S410" s="230"/>
      <c r="T410" s="230"/>
      <c r="U410" s="230"/>
      <c r="V410" s="230"/>
      <c r="W410" s="230"/>
      <c r="X410" s="230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161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x14ac:dyDescent="0.2">
      <c r="A411" s="235" t="s">
        <v>151</v>
      </c>
      <c r="B411" s="236" t="s">
        <v>103</v>
      </c>
      <c r="C411" s="257" t="s">
        <v>104</v>
      </c>
      <c r="D411" s="237"/>
      <c r="E411" s="238"/>
      <c r="F411" s="239"/>
      <c r="G411" s="240">
        <f>SUMIF(AG412:AG521,"&lt;&gt;NOR",G412:G521)</f>
        <v>0</v>
      </c>
      <c r="H411" s="234"/>
      <c r="I411" s="234">
        <f>SUM(I412:I521)</f>
        <v>0</v>
      </c>
      <c r="J411" s="234"/>
      <c r="K411" s="234">
        <f>SUM(K412:K521)</f>
        <v>0</v>
      </c>
      <c r="L411" s="234"/>
      <c r="M411" s="234">
        <f>SUM(M412:M521)</f>
        <v>0</v>
      </c>
      <c r="N411" s="234"/>
      <c r="O411" s="234">
        <f>SUM(O412:O521)</f>
        <v>0.05</v>
      </c>
      <c r="P411" s="234"/>
      <c r="Q411" s="234">
        <f>SUM(Q412:Q521)</f>
        <v>0.02</v>
      </c>
      <c r="R411" s="234"/>
      <c r="S411" s="234"/>
      <c r="T411" s="234"/>
      <c r="U411" s="234"/>
      <c r="V411" s="234">
        <f>SUM(V412:V521)</f>
        <v>0</v>
      </c>
      <c r="W411" s="234"/>
      <c r="X411" s="234"/>
      <c r="AG411" t="s">
        <v>152</v>
      </c>
    </row>
    <row r="412" spans="1:60" outlineLevel="1" x14ac:dyDescent="0.2">
      <c r="A412" s="241">
        <v>80</v>
      </c>
      <c r="B412" s="242" t="s">
        <v>462</v>
      </c>
      <c r="C412" s="258" t="s">
        <v>463</v>
      </c>
      <c r="D412" s="243" t="s">
        <v>155</v>
      </c>
      <c r="E412" s="244">
        <v>19.2</v>
      </c>
      <c r="F412" s="245"/>
      <c r="G412" s="246">
        <f>ROUND(E412*F412,2)</f>
        <v>0</v>
      </c>
      <c r="H412" s="231"/>
      <c r="I412" s="230">
        <f>ROUND(E412*H412,2)</f>
        <v>0</v>
      </c>
      <c r="J412" s="231"/>
      <c r="K412" s="230">
        <f>ROUND(E412*J412,2)</f>
        <v>0</v>
      </c>
      <c r="L412" s="230">
        <v>15</v>
      </c>
      <c r="M412" s="230">
        <f>G412*(1+L412/100)</f>
        <v>0</v>
      </c>
      <c r="N412" s="230">
        <v>0</v>
      </c>
      <c r="O412" s="230">
        <f>ROUND(E412*N412,2)</f>
        <v>0</v>
      </c>
      <c r="P412" s="230">
        <v>0</v>
      </c>
      <c r="Q412" s="230">
        <f>ROUND(E412*P412,2)</f>
        <v>0</v>
      </c>
      <c r="R412" s="230"/>
      <c r="S412" s="230" t="s">
        <v>156</v>
      </c>
      <c r="T412" s="230" t="s">
        <v>157</v>
      </c>
      <c r="U412" s="230">
        <v>0</v>
      </c>
      <c r="V412" s="230">
        <f>ROUND(E412*U412,2)</f>
        <v>0</v>
      </c>
      <c r="W412" s="230"/>
      <c r="X412" s="230" t="s">
        <v>158</v>
      </c>
      <c r="Y412" s="211"/>
      <c r="Z412" s="211"/>
      <c r="AA412" s="211"/>
      <c r="AB412" s="211"/>
      <c r="AC412" s="211"/>
      <c r="AD412" s="211"/>
      <c r="AE412" s="211"/>
      <c r="AF412" s="211"/>
      <c r="AG412" s="211" t="s">
        <v>159</v>
      </c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28"/>
      <c r="B413" s="229"/>
      <c r="C413" s="259" t="s">
        <v>464</v>
      </c>
      <c r="D413" s="232"/>
      <c r="E413" s="233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  <c r="P413" s="230"/>
      <c r="Q413" s="230"/>
      <c r="R413" s="230"/>
      <c r="S413" s="230"/>
      <c r="T413" s="230"/>
      <c r="U413" s="230"/>
      <c r="V413" s="230"/>
      <c r="W413" s="230"/>
      <c r="X413" s="230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161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28"/>
      <c r="B414" s="229"/>
      <c r="C414" s="259" t="s">
        <v>174</v>
      </c>
      <c r="D414" s="232"/>
      <c r="E414" s="233"/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  <c r="P414" s="230"/>
      <c r="Q414" s="230"/>
      <c r="R414" s="230"/>
      <c r="S414" s="230"/>
      <c r="T414" s="230"/>
      <c r="U414" s="230"/>
      <c r="V414" s="230"/>
      <c r="W414" s="230"/>
      <c r="X414" s="230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161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28"/>
      <c r="B415" s="229"/>
      <c r="C415" s="259" t="s">
        <v>465</v>
      </c>
      <c r="D415" s="232"/>
      <c r="E415" s="233">
        <v>10.3</v>
      </c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30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161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28"/>
      <c r="B416" s="229"/>
      <c r="C416" s="259" t="s">
        <v>184</v>
      </c>
      <c r="D416" s="232"/>
      <c r="E416" s="233"/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  <c r="P416" s="230"/>
      <c r="Q416" s="230"/>
      <c r="R416" s="230"/>
      <c r="S416" s="230"/>
      <c r="T416" s="230"/>
      <c r="U416" s="230"/>
      <c r="V416" s="230"/>
      <c r="W416" s="230"/>
      <c r="X416" s="230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161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28"/>
      <c r="B417" s="229"/>
      <c r="C417" s="259" t="s">
        <v>466</v>
      </c>
      <c r="D417" s="232"/>
      <c r="E417" s="233">
        <v>8</v>
      </c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  <c r="P417" s="230"/>
      <c r="Q417" s="230"/>
      <c r="R417" s="230"/>
      <c r="S417" s="230"/>
      <c r="T417" s="230"/>
      <c r="U417" s="230"/>
      <c r="V417" s="230"/>
      <c r="W417" s="230"/>
      <c r="X417" s="230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161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28"/>
      <c r="B418" s="229"/>
      <c r="C418" s="259" t="s">
        <v>193</v>
      </c>
      <c r="D418" s="232"/>
      <c r="E418" s="233"/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  <c r="P418" s="230"/>
      <c r="Q418" s="230"/>
      <c r="R418" s="230"/>
      <c r="S418" s="230"/>
      <c r="T418" s="230"/>
      <c r="U418" s="230"/>
      <c r="V418" s="230"/>
      <c r="W418" s="230"/>
      <c r="X418" s="230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161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28"/>
      <c r="B419" s="229"/>
      <c r="C419" s="259" t="s">
        <v>467</v>
      </c>
      <c r="D419" s="232"/>
      <c r="E419" s="233">
        <v>0.9</v>
      </c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  <c r="P419" s="230"/>
      <c r="Q419" s="230"/>
      <c r="R419" s="230"/>
      <c r="S419" s="230"/>
      <c r="T419" s="230"/>
      <c r="U419" s="230"/>
      <c r="V419" s="230"/>
      <c r="W419" s="230"/>
      <c r="X419" s="230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161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41">
        <v>81</v>
      </c>
      <c r="B420" s="242" t="s">
        <v>468</v>
      </c>
      <c r="C420" s="258" t="s">
        <v>469</v>
      </c>
      <c r="D420" s="243" t="s">
        <v>155</v>
      </c>
      <c r="E420" s="244">
        <v>19.2</v>
      </c>
      <c r="F420" s="245"/>
      <c r="G420" s="246">
        <f>ROUND(E420*F420,2)</f>
        <v>0</v>
      </c>
      <c r="H420" s="231"/>
      <c r="I420" s="230">
        <f>ROUND(E420*H420,2)</f>
        <v>0</v>
      </c>
      <c r="J420" s="231"/>
      <c r="K420" s="230">
        <f>ROUND(E420*J420,2)</f>
        <v>0</v>
      </c>
      <c r="L420" s="230">
        <v>15</v>
      </c>
      <c r="M420" s="230">
        <f>G420*(1+L420/100)</f>
        <v>0</v>
      </c>
      <c r="N420" s="230">
        <v>0</v>
      </c>
      <c r="O420" s="230">
        <f>ROUND(E420*N420,2)</f>
        <v>0</v>
      </c>
      <c r="P420" s="230">
        <v>0</v>
      </c>
      <c r="Q420" s="230">
        <f>ROUND(E420*P420,2)</f>
        <v>0</v>
      </c>
      <c r="R420" s="230"/>
      <c r="S420" s="230" t="s">
        <v>156</v>
      </c>
      <c r="T420" s="230" t="s">
        <v>157</v>
      </c>
      <c r="U420" s="230">
        <v>0</v>
      </c>
      <c r="V420" s="230">
        <f>ROUND(E420*U420,2)</f>
        <v>0</v>
      </c>
      <c r="W420" s="230"/>
      <c r="X420" s="230" t="s">
        <v>158</v>
      </c>
      <c r="Y420" s="211"/>
      <c r="Z420" s="211"/>
      <c r="AA420" s="211"/>
      <c r="AB420" s="211"/>
      <c r="AC420" s="211"/>
      <c r="AD420" s="211"/>
      <c r="AE420" s="211"/>
      <c r="AF420" s="211"/>
      <c r="AG420" s="211" t="s">
        <v>159</v>
      </c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28"/>
      <c r="B421" s="229"/>
      <c r="C421" s="259" t="s">
        <v>464</v>
      </c>
      <c r="D421" s="232"/>
      <c r="E421" s="233"/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  <c r="P421" s="230"/>
      <c r="Q421" s="230"/>
      <c r="R421" s="230"/>
      <c r="S421" s="230"/>
      <c r="T421" s="230"/>
      <c r="U421" s="230"/>
      <c r="V421" s="230"/>
      <c r="W421" s="230"/>
      <c r="X421" s="230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161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28"/>
      <c r="B422" s="229"/>
      <c r="C422" s="259" t="s">
        <v>174</v>
      </c>
      <c r="D422" s="232"/>
      <c r="E422" s="233"/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  <c r="P422" s="230"/>
      <c r="Q422" s="230"/>
      <c r="R422" s="230"/>
      <c r="S422" s="230"/>
      <c r="T422" s="230"/>
      <c r="U422" s="230"/>
      <c r="V422" s="230"/>
      <c r="W422" s="230"/>
      <c r="X422" s="230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161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28"/>
      <c r="B423" s="229"/>
      <c r="C423" s="259" t="s">
        <v>465</v>
      </c>
      <c r="D423" s="232"/>
      <c r="E423" s="233">
        <v>10.3</v>
      </c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  <c r="P423" s="230"/>
      <c r="Q423" s="230"/>
      <c r="R423" s="230"/>
      <c r="S423" s="230"/>
      <c r="T423" s="230"/>
      <c r="U423" s="230"/>
      <c r="V423" s="230"/>
      <c r="W423" s="230"/>
      <c r="X423" s="230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161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28"/>
      <c r="B424" s="229"/>
      <c r="C424" s="259" t="s">
        <v>184</v>
      </c>
      <c r="D424" s="232"/>
      <c r="E424" s="233"/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30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161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28"/>
      <c r="B425" s="229"/>
      <c r="C425" s="259" t="s">
        <v>466</v>
      </c>
      <c r="D425" s="232"/>
      <c r="E425" s="233">
        <v>8</v>
      </c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  <c r="P425" s="230"/>
      <c r="Q425" s="230"/>
      <c r="R425" s="230"/>
      <c r="S425" s="230"/>
      <c r="T425" s="230"/>
      <c r="U425" s="230"/>
      <c r="V425" s="230"/>
      <c r="W425" s="230"/>
      <c r="X425" s="230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161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28"/>
      <c r="B426" s="229"/>
      <c r="C426" s="259" t="s">
        <v>193</v>
      </c>
      <c r="D426" s="232"/>
      <c r="E426" s="233"/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  <c r="P426" s="230"/>
      <c r="Q426" s="230"/>
      <c r="R426" s="230"/>
      <c r="S426" s="230"/>
      <c r="T426" s="230"/>
      <c r="U426" s="230"/>
      <c r="V426" s="230"/>
      <c r="W426" s="230"/>
      <c r="X426" s="230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161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28"/>
      <c r="B427" s="229"/>
      <c r="C427" s="259" t="s">
        <v>467</v>
      </c>
      <c r="D427" s="232"/>
      <c r="E427" s="233">
        <v>0.9</v>
      </c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  <c r="P427" s="230"/>
      <c r="Q427" s="230"/>
      <c r="R427" s="230"/>
      <c r="S427" s="230"/>
      <c r="T427" s="230"/>
      <c r="U427" s="230"/>
      <c r="V427" s="230"/>
      <c r="W427" s="230"/>
      <c r="X427" s="230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161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41">
        <v>82</v>
      </c>
      <c r="B428" s="242" t="s">
        <v>470</v>
      </c>
      <c r="C428" s="258" t="s">
        <v>471</v>
      </c>
      <c r="D428" s="243" t="s">
        <v>255</v>
      </c>
      <c r="E428" s="244">
        <v>28</v>
      </c>
      <c r="F428" s="245"/>
      <c r="G428" s="246">
        <f>ROUND(E428*F428,2)</f>
        <v>0</v>
      </c>
      <c r="H428" s="231"/>
      <c r="I428" s="230">
        <f>ROUND(E428*H428,2)</f>
        <v>0</v>
      </c>
      <c r="J428" s="231"/>
      <c r="K428" s="230">
        <f>ROUND(E428*J428,2)</f>
        <v>0</v>
      </c>
      <c r="L428" s="230">
        <v>15</v>
      </c>
      <c r="M428" s="230">
        <f>G428*(1+L428/100)</f>
        <v>0</v>
      </c>
      <c r="N428" s="230">
        <v>0</v>
      </c>
      <c r="O428" s="230">
        <f>ROUND(E428*N428,2)</f>
        <v>0</v>
      </c>
      <c r="P428" s="230">
        <v>8.0000000000000007E-5</v>
      </c>
      <c r="Q428" s="230">
        <f>ROUND(E428*P428,2)</f>
        <v>0</v>
      </c>
      <c r="R428" s="230"/>
      <c r="S428" s="230" t="s">
        <v>156</v>
      </c>
      <c r="T428" s="230" t="s">
        <v>157</v>
      </c>
      <c r="U428" s="230">
        <v>0</v>
      </c>
      <c r="V428" s="230">
        <f>ROUND(E428*U428,2)</f>
        <v>0</v>
      </c>
      <c r="W428" s="230"/>
      <c r="X428" s="230" t="s">
        <v>158</v>
      </c>
      <c r="Y428" s="211"/>
      <c r="Z428" s="211"/>
      <c r="AA428" s="211"/>
      <c r="AB428" s="211"/>
      <c r="AC428" s="211"/>
      <c r="AD428" s="211"/>
      <c r="AE428" s="211"/>
      <c r="AF428" s="211"/>
      <c r="AG428" s="211" t="s">
        <v>159</v>
      </c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28"/>
      <c r="B429" s="229"/>
      <c r="C429" s="259" t="s">
        <v>240</v>
      </c>
      <c r="D429" s="232"/>
      <c r="E429" s="233"/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  <c r="P429" s="230"/>
      <c r="Q429" s="230"/>
      <c r="R429" s="230"/>
      <c r="S429" s="230"/>
      <c r="T429" s="230"/>
      <c r="U429" s="230"/>
      <c r="V429" s="230"/>
      <c r="W429" s="230"/>
      <c r="X429" s="230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161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28"/>
      <c r="B430" s="229"/>
      <c r="C430" s="259" t="s">
        <v>174</v>
      </c>
      <c r="D430" s="232"/>
      <c r="E430" s="233"/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30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161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28"/>
      <c r="B431" s="229"/>
      <c r="C431" s="259" t="s">
        <v>472</v>
      </c>
      <c r="D431" s="232"/>
      <c r="E431" s="233">
        <v>11</v>
      </c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  <c r="P431" s="230"/>
      <c r="Q431" s="230"/>
      <c r="R431" s="230"/>
      <c r="S431" s="230"/>
      <c r="T431" s="230"/>
      <c r="U431" s="230"/>
      <c r="V431" s="230"/>
      <c r="W431" s="230"/>
      <c r="X431" s="230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161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28"/>
      <c r="B432" s="229"/>
      <c r="C432" s="259" t="s">
        <v>473</v>
      </c>
      <c r="D432" s="232"/>
      <c r="E432" s="233">
        <v>5.34</v>
      </c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  <c r="P432" s="230"/>
      <c r="Q432" s="230"/>
      <c r="R432" s="230"/>
      <c r="S432" s="230"/>
      <c r="T432" s="230"/>
      <c r="U432" s="230"/>
      <c r="V432" s="230"/>
      <c r="W432" s="230"/>
      <c r="X432" s="230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161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28"/>
      <c r="B433" s="229"/>
      <c r="C433" s="259" t="s">
        <v>177</v>
      </c>
      <c r="D433" s="232"/>
      <c r="E433" s="233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  <c r="P433" s="230"/>
      <c r="Q433" s="230"/>
      <c r="R433" s="230"/>
      <c r="S433" s="230"/>
      <c r="T433" s="230"/>
      <c r="U433" s="230"/>
      <c r="V433" s="230"/>
      <c r="W433" s="230"/>
      <c r="X433" s="230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161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28"/>
      <c r="B434" s="229"/>
      <c r="C434" s="259" t="s">
        <v>474</v>
      </c>
      <c r="D434" s="232"/>
      <c r="E434" s="233">
        <v>-1.2</v>
      </c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30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161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28"/>
      <c r="B435" s="229"/>
      <c r="C435" s="259" t="s">
        <v>475</v>
      </c>
      <c r="D435" s="232"/>
      <c r="E435" s="233">
        <v>-0.9</v>
      </c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  <c r="P435" s="230"/>
      <c r="Q435" s="230"/>
      <c r="R435" s="230"/>
      <c r="S435" s="230"/>
      <c r="T435" s="230"/>
      <c r="U435" s="230"/>
      <c r="V435" s="230"/>
      <c r="W435" s="230"/>
      <c r="X435" s="230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161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28"/>
      <c r="B436" s="229"/>
      <c r="C436" s="259" t="s">
        <v>476</v>
      </c>
      <c r="D436" s="232"/>
      <c r="E436" s="233">
        <v>-0.8</v>
      </c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  <c r="P436" s="230"/>
      <c r="Q436" s="230"/>
      <c r="R436" s="230"/>
      <c r="S436" s="230"/>
      <c r="T436" s="230"/>
      <c r="U436" s="230"/>
      <c r="V436" s="230"/>
      <c r="W436" s="230"/>
      <c r="X436" s="230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161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28"/>
      <c r="B437" s="229"/>
      <c r="C437" s="259" t="s">
        <v>184</v>
      </c>
      <c r="D437" s="232"/>
      <c r="E437" s="233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  <c r="P437" s="230"/>
      <c r="Q437" s="230"/>
      <c r="R437" s="230"/>
      <c r="S437" s="230"/>
      <c r="T437" s="230"/>
      <c r="U437" s="230"/>
      <c r="V437" s="230"/>
      <c r="W437" s="230"/>
      <c r="X437" s="230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161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28"/>
      <c r="B438" s="229"/>
      <c r="C438" s="259" t="s">
        <v>477</v>
      </c>
      <c r="D438" s="232"/>
      <c r="E438" s="233">
        <v>4.92</v>
      </c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  <c r="P438" s="230"/>
      <c r="Q438" s="230"/>
      <c r="R438" s="230"/>
      <c r="S438" s="230"/>
      <c r="T438" s="230"/>
      <c r="U438" s="230"/>
      <c r="V438" s="230"/>
      <c r="W438" s="230"/>
      <c r="X438" s="230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161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28"/>
      <c r="B439" s="229"/>
      <c r="C439" s="259" t="s">
        <v>478</v>
      </c>
      <c r="D439" s="232"/>
      <c r="E439" s="233">
        <v>6.5</v>
      </c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  <c r="P439" s="230"/>
      <c r="Q439" s="230"/>
      <c r="R439" s="230"/>
      <c r="S439" s="230"/>
      <c r="T439" s="230"/>
      <c r="U439" s="230"/>
      <c r="V439" s="230"/>
      <c r="W439" s="230"/>
      <c r="X439" s="230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161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28"/>
      <c r="B440" s="229"/>
      <c r="C440" s="259" t="s">
        <v>177</v>
      </c>
      <c r="D440" s="232"/>
      <c r="E440" s="233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  <c r="P440" s="230"/>
      <c r="Q440" s="230"/>
      <c r="R440" s="230"/>
      <c r="S440" s="230"/>
      <c r="T440" s="230"/>
      <c r="U440" s="230"/>
      <c r="V440" s="230"/>
      <c r="W440" s="230"/>
      <c r="X440" s="230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161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28"/>
      <c r="B441" s="229"/>
      <c r="C441" s="259" t="s">
        <v>476</v>
      </c>
      <c r="D441" s="232"/>
      <c r="E441" s="233">
        <v>-0.8</v>
      </c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30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161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28"/>
      <c r="B442" s="229"/>
      <c r="C442" s="259" t="s">
        <v>207</v>
      </c>
      <c r="D442" s="232"/>
      <c r="E442" s="233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  <c r="P442" s="230"/>
      <c r="Q442" s="230"/>
      <c r="R442" s="230"/>
      <c r="S442" s="230"/>
      <c r="T442" s="230"/>
      <c r="U442" s="230"/>
      <c r="V442" s="230"/>
      <c r="W442" s="230"/>
      <c r="X442" s="230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161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28"/>
      <c r="B443" s="229"/>
      <c r="C443" s="259" t="s">
        <v>479</v>
      </c>
      <c r="D443" s="232"/>
      <c r="E443" s="233">
        <v>1.94</v>
      </c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  <c r="P443" s="230"/>
      <c r="Q443" s="230"/>
      <c r="R443" s="230"/>
      <c r="S443" s="230"/>
      <c r="T443" s="230"/>
      <c r="U443" s="230"/>
      <c r="V443" s="230"/>
      <c r="W443" s="230"/>
      <c r="X443" s="230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161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28"/>
      <c r="B444" s="229"/>
      <c r="C444" s="259" t="s">
        <v>480</v>
      </c>
      <c r="D444" s="232"/>
      <c r="E444" s="233">
        <v>2.6</v>
      </c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  <c r="P444" s="230"/>
      <c r="Q444" s="230"/>
      <c r="R444" s="230"/>
      <c r="S444" s="230"/>
      <c r="T444" s="230"/>
      <c r="U444" s="230"/>
      <c r="V444" s="230"/>
      <c r="W444" s="230"/>
      <c r="X444" s="230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161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28"/>
      <c r="B445" s="229"/>
      <c r="C445" s="259" t="s">
        <v>177</v>
      </c>
      <c r="D445" s="232"/>
      <c r="E445" s="233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  <c r="P445" s="230"/>
      <c r="Q445" s="230"/>
      <c r="R445" s="230"/>
      <c r="S445" s="230"/>
      <c r="T445" s="230"/>
      <c r="U445" s="230"/>
      <c r="V445" s="230"/>
      <c r="W445" s="230"/>
      <c r="X445" s="230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161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28"/>
      <c r="B446" s="229"/>
      <c r="C446" s="259" t="s">
        <v>481</v>
      </c>
      <c r="D446" s="232"/>
      <c r="E446" s="233">
        <v>-0.6</v>
      </c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  <c r="P446" s="230"/>
      <c r="Q446" s="230"/>
      <c r="R446" s="230"/>
      <c r="S446" s="230"/>
      <c r="T446" s="230"/>
      <c r="U446" s="230"/>
      <c r="V446" s="230"/>
      <c r="W446" s="230"/>
      <c r="X446" s="230"/>
      <c r="Y446" s="211"/>
      <c r="Z446" s="211"/>
      <c r="AA446" s="211"/>
      <c r="AB446" s="211"/>
      <c r="AC446" s="211"/>
      <c r="AD446" s="211"/>
      <c r="AE446" s="211"/>
      <c r="AF446" s="211"/>
      <c r="AG446" s="211" t="s">
        <v>161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41">
        <v>83</v>
      </c>
      <c r="B447" s="242" t="s">
        <v>482</v>
      </c>
      <c r="C447" s="258" t="s">
        <v>483</v>
      </c>
      <c r="D447" s="243" t="s">
        <v>255</v>
      </c>
      <c r="E447" s="244">
        <v>19.2</v>
      </c>
      <c r="F447" s="245"/>
      <c r="G447" s="246">
        <f>ROUND(E447*F447,2)</f>
        <v>0</v>
      </c>
      <c r="H447" s="231"/>
      <c r="I447" s="230">
        <f>ROUND(E447*H447,2)</f>
        <v>0</v>
      </c>
      <c r="J447" s="231"/>
      <c r="K447" s="230">
        <f>ROUND(E447*J447,2)</f>
        <v>0</v>
      </c>
      <c r="L447" s="230">
        <v>15</v>
      </c>
      <c r="M447" s="230">
        <f>G447*(1+L447/100)</f>
        <v>0</v>
      </c>
      <c r="N447" s="230">
        <v>3.0000000000000001E-5</v>
      </c>
      <c r="O447" s="230">
        <f>ROUND(E447*N447,2)</f>
        <v>0</v>
      </c>
      <c r="P447" s="230">
        <v>0</v>
      </c>
      <c r="Q447" s="230">
        <f>ROUND(E447*P447,2)</f>
        <v>0</v>
      </c>
      <c r="R447" s="230"/>
      <c r="S447" s="230" t="s">
        <v>156</v>
      </c>
      <c r="T447" s="230" t="s">
        <v>157</v>
      </c>
      <c r="U447" s="230">
        <v>0</v>
      </c>
      <c r="V447" s="230">
        <f>ROUND(E447*U447,2)</f>
        <v>0</v>
      </c>
      <c r="W447" s="230"/>
      <c r="X447" s="230" t="s">
        <v>158</v>
      </c>
      <c r="Y447" s="211"/>
      <c r="Z447" s="211"/>
      <c r="AA447" s="211"/>
      <c r="AB447" s="211"/>
      <c r="AC447" s="211"/>
      <c r="AD447" s="211"/>
      <c r="AE447" s="211"/>
      <c r="AF447" s="211"/>
      <c r="AG447" s="211" t="s">
        <v>159</v>
      </c>
      <c r="AH447" s="211"/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28"/>
      <c r="B448" s="229"/>
      <c r="C448" s="259" t="s">
        <v>464</v>
      </c>
      <c r="D448" s="232"/>
      <c r="E448" s="233"/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  <c r="P448" s="230"/>
      <c r="Q448" s="230"/>
      <c r="R448" s="230"/>
      <c r="S448" s="230"/>
      <c r="T448" s="230"/>
      <c r="U448" s="230"/>
      <c r="V448" s="230"/>
      <c r="W448" s="230"/>
      <c r="X448" s="230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161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28"/>
      <c r="B449" s="229"/>
      <c r="C449" s="259" t="s">
        <v>174</v>
      </c>
      <c r="D449" s="232"/>
      <c r="E449" s="233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  <c r="P449" s="230"/>
      <c r="Q449" s="230"/>
      <c r="R449" s="230"/>
      <c r="S449" s="230"/>
      <c r="T449" s="230"/>
      <c r="U449" s="230"/>
      <c r="V449" s="230"/>
      <c r="W449" s="230"/>
      <c r="X449" s="230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161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28"/>
      <c r="B450" s="229"/>
      <c r="C450" s="259" t="s">
        <v>465</v>
      </c>
      <c r="D450" s="232"/>
      <c r="E450" s="233">
        <v>10.3</v>
      </c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  <c r="P450" s="230"/>
      <c r="Q450" s="230"/>
      <c r="R450" s="230"/>
      <c r="S450" s="230"/>
      <c r="T450" s="230"/>
      <c r="U450" s="230"/>
      <c r="V450" s="230"/>
      <c r="W450" s="230"/>
      <c r="X450" s="230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161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28"/>
      <c r="B451" s="229"/>
      <c r="C451" s="259" t="s">
        <v>184</v>
      </c>
      <c r="D451" s="232"/>
      <c r="E451" s="233"/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  <c r="P451" s="230"/>
      <c r="Q451" s="230"/>
      <c r="R451" s="230"/>
      <c r="S451" s="230"/>
      <c r="T451" s="230"/>
      <c r="U451" s="230"/>
      <c r="V451" s="230"/>
      <c r="W451" s="230"/>
      <c r="X451" s="230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161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28"/>
      <c r="B452" s="229"/>
      <c r="C452" s="259" t="s">
        <v>466</v>
      </c>
      <c r="D452" s="232"/>
      <c r="E452" s="233">
        <v>8</v>
      </c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  <c r="P452" s="230"/>
      <c r="Q452" s="230"/>
      <c r="R452" s="230"/>
      <c r="S452" s="230"/>
      <c r="T452" s="230"/>
      <c r="U452" s="230"/>
      <c r="V452" s="230"/>
      <c r="W452" s="230"/>
      <c r="X452" s="230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161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28"/>
      <c r="B453" s="229"/>
      <c r="C453" s="259" t="s">
        <v>193</v>
      </c>
      <c r="D453" s="232"/>
      <c r="E453" s="233"/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  <c r="P453" s="230"/>
      <c r="Q453" s="230"/>
      <c r="R453" s="230"/>
      <c r="S453" s="230"/>
      <c r="T453" s="230"/>
      <c r="U453" s="230"/>
      <c r="V453" s="230"/>
      <c r="W453" s="230"/>
      <c r="X453" s="230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161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28"/>
      <c r="B454" s="229"/>
      <c r="C454" s="259" t="s">
        <v>467</v>
      </c>
      <c r="D454" s="232"/>
      <c r="E454" s="233">
        <v>0.9</v>
      </c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  <c r="P454" s="230"/>
      <c r="Q454" s="230"/>
      <c r="R454" s="230"/>
      <c r="S454" s="230"/>
      <c r="T454" s="230"/>
      <c r="U454" s="230"/>
      <c r="V454" s="230"/>
      <c r="W454" s="230"/>
      <c r="X454" s="230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161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41">
        <v>84</v>
      </c>
      <c r="B455" s="242" t="s">
        <v>482</v>
      </c>
      <c r="C455" s="258" t="s">
        <v>483</v>
      </c>
      <c r="D455" s="243" t="s">
        <v>255</v>
      </c>
      <c r="E455" s="244">
        <v>25.24</v>
      </c>
      <c r="F455" s="245"/>
      <c r="G455" s="246">
        <f>ROUND(E455*F455,2)</f>
        <v>0</v>
      </c>
      <c r="H455" s="231"/>
      <c r="I455" s="230">
        <f>ROUND(E455*H455,2)</f>
        <v>0</v>
      </c>
      <c r="J455" s="231"/>
      <c r="K455" s="230">
        <f>ROUND(E455*J455,2)</f>
        <v>0</v>
      </c>
      <c r="L455" s="230">
        <v>15</v>
      </c>
      <c r="M455" s="230">
        <f>G455*(1+L455/100)</f>
        <v>0</v>
      </c>
      <c r="N455" s="230">
        <v>3.0000000000000001E-5</v>
      </c>
      <c r="O455" s="230">
        <f>ROUND(E455*N455,2)</f>
        <v>0</v>
      </c>
      <c r="P455" s="230">
        <v>0</v>
      </c>
      <c r="Q455" s="230">
        <f>ROUND(E455*P455,2)</f>
        <v>0</v>
      </c>
      <c r="R455" s="230"/>
      <c r="S455" s="230" t="s">
        <v>156</v>
      </c>
      <c r="T455" s="230" t="s">
        <v>157</v>
      </c>
      <c r="U455" s="230">
        <v>0</v>
      </c>
      <c r="V455" s="230">
        <f>ROUND(E455*U455,2)</f>
        <v>0</v>
      </c>
      <c r="W455" s="230"/>
      <c r="X455" s="230" t="s">
        <v>158</v>
      </c>
      <c r="Y455" s="211"/>
      <c r="Z455" s="211"/>
      <c r="AA455" s="211"/>
      <c r="AB455" s="211"/>
      <c r="AC455" s="211"/>
      <c r="AD455" s="211"/>
      <c r="AE455" s="211"/>
      <c r="AF455" s="211"/>
      <c r="AG455" s="211" t="s">
        <v>159</v>
      </c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28"/>
      <c r="B456" s="229"/>
      <c r="C456" s="259" t="s">
        <v>464</v>
      </c>
      <c r="D456" s="232"/>
      <c r="E456" s="233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  <c r="P456" s="230"/>
      <c r="Q456" s="230"/>
      <c r="R456" s="230"/>
      <c r="S456" s="230"/>
      <c r="T456" s="230"/>
      <c r="U456" s="230"/>
      <c r="V456" s="230"/>
      <c r="W456" s="230"/>
      <c r="X456" s="230"/>
      <c r="Y456" s="211"/>
      <c r="Z456" s="211"/>
      <c r="AA456" s="211"/>
      <c r="AB456" s="211"/>
      <c r="AC456" s="211"/>
      <c r="AD456" s="211"/>
      <c r="AE456" s="211"/>
      <c r="AF456" s="211"/>
      <c r="AG456" s="211" t="s">
        <v>161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28"/>
      <c r="B457" s="229"/>
      <c r="C457" s="259" t="s">
        <v>174</v>
      </c>
      <c r="D457" s="232"/>
      <c r="E457" s="233"/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  <c r="P457" s="230"/>
      <c r="Q457" s="230"/>
      <c r="R457" s="230"/>
      <c r="S457" s="230"/>
      <c r="T457" s="230"/>
      <c r="U457" s="230"/>
      <c r="V457" s="230"/>
      <c r="W457" s="230"/>
      <c r="X457" s="230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161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28"/>
      <c r="B458" s="229"/>
      <c r="C458" s="259" t="s">
        <v>472</v>
      </c>
      <c r="D458" s="232"/>
      <c r="E458" s="233">
        <v>11</v>
      </c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  <c r="P458" s="230"/>
      <c r="Q458" s="230"/>
      <c r="R458" s="230"/>
      <c r="S458" s="230"/>
      <c r="T458" s="230"/>
      <c r="U458" s="230"/>
      <c r="V458" s="230"/>
      <c r="W458" s="230"/>
      <c r="X458" s="230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161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28"/>
      <c r="B459" s="229"/>
      <c r="C459" s="259" t="s">
        <v>473</v>
      </c>
      <c r="D459" s="232"/>
      <c r="E459" s="233">
        <v>5.34</v>
      </c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  <c r="P459" s="230"/>
      <c r="Q459" s="230"/>
      <c r="R459" s="230"/>
      <c r="S459" s="230"/>
      <c r="T459" s="230"/>
      <c r="U459" s="230"/>
      <c r="V459" s="230"/>
      <c r="W459" s="230"/>
      <c r="X459" s="230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161</v>
      </c>
      <c r="AH459" s="211">
        <v>0</v>
      </c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28"/>
      <c r="B460" s="229"/>
      <c r="C460" s="259" t="s">
        <v>177</v>
      </c>
      <c r="D460" s="232"/>
      <c r="E460" s="233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  <c r="P460" s="230"/>
      <c r="Q460" s="230"/>
      <c r="R460" s="230"/>
      <c r="S460" s="230"/>
      <c r="T460" s="230"/>
      <c r="U460" s="230"/>
      <c r="V460" s="230"/>
      <c r="W460" s="230"/>
      <c r="X460" s="230"/>
      <c r="Y460" s="211"/>
      <c r="Z460" s="211"/>
      <c r="AA460" s="211"/>
      <c r="AB460" s="211"/>
      <c r="AC460" s="211"/>
      <c r="AD460" s="211"/>
      <c r="AE460" s="211"/>
      <c r="AF460" s="211"/>
      <c r="AG460" s="211" t="s">
        <v>161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28"/>
      <c r="B461" s="229"/>
      <c r="C461" s="259" t="s">
        <v>484</v>
      </c>
      <c r="D461" s="232"/>
      <c r="E461" s="233">
        <v>-1.4</v>
      </c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  <c r="P461" s="230"/>
      <c r="Q461" s="230"/>
      <c r="R461" s="230"/>
      <c r="S461" s="230"/>
      <c r="T461" s="230"/>
      <c r="U461" s="230"/>
      <c r="V461" s="230"/>
      <c r="W461" s="230"/>
      <c r="X461" s="230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161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28"/>
      <c r="B462" s="229"/>
      <c r="C462" s="259" t="s">
        <v>485</v>
      </c>
      <c r="D462" s="232"/>
      <c r="E462" s="233">
        <v>-2.4</v>
      </c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  <c r="P462" s="230"/>
      <c r="Q462" s="230"/>
      <c r="R462" s="230"/>
      <c r="S462" s="230"/>
      <c r="T462" s="230"/>
      <c r="U462" s="230"/>
      <c r="V462" s="230"/>
      <c r="W462" s="230"/>
      <c r="X462" s="230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161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28"/>
      <c r="B463" s="229"/>
      <c r="C463" s="259" t="s">
        <v>475</v>
      </c>
      <c r="D463" s="232"/>
      <c r="E463" s="233">
        <v>-0.9</v>
      </c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  <c r="P463" s="230"/>
      <c r="Q463" s="230"/>
      <c r="R463" s="230"/>
      <c r="S463" s="230"/>
      <c r="T463" s="230"/>
      <c r="U463" s="230"/>
      <c r="V463" s="230"/>
      <c r="W463" s="230"/>
      <c r="X463" s="230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161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28"/>
      <c r="B464" s="229"/>
      <c r="C464" s="259" t="s">
        <v>184</v>
      </c>
      <c r="D464" s="232"/>
      <c r="E464" s="233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  <c r="P464" s="230"/>
      <c r="Q464" s="230"/>
      <c r="R464" s="230"/>
      <c r="S464" s="230"/>
      <c r="T464" s="230"/>
      <c r="U464" s="230"/>
      <c r="V464" s="230"/>
      <c r="W464" s="230"/>
      <c r="X464" s="230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161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28"/>
      <c r="B465" s="229"/>
      <c r="C465" s="259" t="s">
        <v>477</v>
      </c>
      <c r="D465" s="232"/>
      <c r="E465" s="233">
        <v>4.92</v>
      </c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  <c r="P465" s="230"/>
      <c r="Q465" s="230"/>
      <c r="R465" s="230"/>
      <c r="S465" s="230"/>
      <c r="T465" s="230"/>
      <c r="U465" s="230"/>
      <c r="V465" s="230"/>
      <c r="W465" s="230"/>
      <c r="X465" s="230"/>
      <c r="Y465" s="211"/>
      <c r="Z465" s="211"/>
      <c r="AA465" s="211"/>
      <c r="AB465" s="211"/>
      <c r="AC465" s="211"/>
      <c r="AD465" s="211"/>
      <c r="AE465" s="211"/>
      <c r="AF465" s="211"/>
      <c r="AG465" s="211" t="s">
        <v>161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28"/>
      <c r="B466" s="229"/>
      <c r="C466" s="259" t="s">
        <v>486</v>
      </c>
      <c r="D466" s="232"/>
      <c r="E466" s="233">
        <v>7</v>
      </c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  <c r="P466" s="230"/>
      <c r="Q466" s="230"/>
      <c r="R466" s="230"/>
      <c r="S466" s="230"/>
      <c r="T466" s="230"/>
      <c r="U466" s="230"/>
      <c r="V466" s="230"/>
      <c r="W466" s="230"/>
      <c r="X466" s="230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161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28"/>
      <c r="B467" s="229"/>
      <c r="C467" s="259" t="s">
        <v>487</v>
      </c>
      <c r="D467" s="232"/>
      <c r="E467" s="233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  <c r="P467" s="230"/>
      <c r="Q467" s="230"/>
      <c r="R467" s="230"/>
      <c r="S467" s="230"/>
      <c r="T467" s="230"/>
      <c r="U467" s="230"/>
      <c r="V467" s="230"/>
      <c r="W467" s="230"/>
      <c r="X467" s="230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161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28"/>
      <c r="B468" s="229"/>
      <c r="C468" s="259" t="s">
        <v>488</v>
      </c>
      <c r="D468" s="232"/>
      <c r="E468" s="233">
        <v>-0.7</v>
      </c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  <c r="P468" s="230"/>
      <c r="Q468" s="230"/>
      <c r="R468" s="230"/>
      <c r="S468" s="230"/>
      <c r="T468" s="230"/>
      <c r="U468" s="230"/>
      <c r="V468" s="230"/>
      <c r="W468" s="230"/>
      <c r="X468" s="230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161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28"/>
      <c r="B469" s="229"/>
      <c r="C469" s="259" t="s">
        <v>476</v>
      </c>
      <c r="D469" s="232"/>
      <c r="E469" s="233">
        <v>-0.8</v>
      </c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  <c r="P469" s="230"/>
      <c r="Q469" s="230"/>
      <c r="R469" s="230"/>
      <c r="S469" s="230"/>
      <c r="T469" s="230"/>
      <c r="U469" s="230"/>
      <c r="V469" s="230"/>
      <c r="W469" s="230"/>
      <c r="X469" s="230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161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28"/>
      <c r="B470" s="229"/>
      <c r="C470" s="259" t="s">
        <v>193</v>
      </c>
      <c r="D470" s="232"/>
      <c r="E470" s="233"/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  <c r="P470" s="230"/>
      <c r="Q470" s="230"/>
      <c r="R470" s="230"/>
      <c r="S470" s="230"/>
      <c r="T470" s="230"/>
      <c r="U470" s="230"/>
      <c r="V470" s="230"/>
      <c r="W470" s="230"/>
      <c r="X470" s="230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161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28"/>
      <c r="B471" s="229"/>
      <c r="C471" s="259" t="s">
        <v>489</v>
      </c>
      <c r="D471" s="232"/>
      <c r="E471" s="233">
        <v>1.2</v>
      </c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  <c r="P471" s="230"/>
      <c r="Q471" s="230"/>
      <c r="R471" s="230"/>
      <c r="S471" s="230"/>
      <c r="T471" s="230"/>
      <c r="U471" s="230"/>
      <c r="V471" s="230"/>
      <c r="W471" s="230"/>
      <c r="X471" s="230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161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28"/>
      <c r="B472" s="229"/>
      <c r="C472" s="259" t="s">
        <v>490</v>
      </c>
      <c r="D472" s="232"/>
      <c r="E472" s="233">
        <v>0.93</v>
      </c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  <c r="P472" s="230"/>
      <c r="Q472" s="230"/>
      <c r="R472" s="230"/>
      <c r="S472" s="230"/>
      <c r="T472" s="230"/>
      <c r="U472" s="230"/>
      <c r="V472" s="230"/>
      <c r="W472" s="230"/>
      <c r="X472" s="230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161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28"/>
      <c r="B473" s="229"/>
      <c r="C473" s="259" t="s">
        <v>491</v>
      </c>
      <c r="D473" s="232"/>
      <c r="E473" s="233">
        <v>1.75</v>
      </c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  <c r="P473" s="230"/>
      <c r="Q473" s="230"/>
      <c r="R473" s="230"/>
      <c r="S473" s="230"/>
      <c r="T473" s="230"/>
      <c r="U473" s="230"/>
      <c r="V473" s="230"/>
      <c r="W473" s="230"/>
      <c r="X473" s="230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161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28"/>
      <c r="B474" s="229"/>
      <c r="C474" s="259" t="s">
        <v>177</v>
      </c>
      <c r="D474" s="232"/>
      <c r="E474" s="233"/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  <c r="P474" s="230"/>
      <c r="Q474" s="230"/>
      <c r="R474" s="230"/>
      <c r="S474" s="230"/>
      <c r="T474" s="230"/>
      <c r="U474" s="230"/>
      <c r="V474" s="230"/>
      <c r="W474" s="230"/>
      <c r="X474" s="230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161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28"/>
      <c r="B475" s="229"/>
      <c r="C475" s="259" t="s">
        <v>488</v>
      </c>
      <c r="D475" s="232"/>
      <c r="E475" s="233">
        <v>-0.7</v>
      </c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  <c r="P475" s="230"/>
      <c r="Q475" s="230"/>
      <c r="R475" s="230"/>
      <c r="S475" s="230"/>
      <c r="T475" s="230"/>
      <c r="U475" s="230"/>
      <c r="V475" s="230"/>
      <c r="W475" s="230"/>
      <c r="X475" s="230"/>
      <c r="Y475" s="211"/>
      <c r="Z475" s="211"/>
      <c r="AA475" s="211"/>
      <c r="AB475" s="211"/>
      <c r="AC475" s="211"/>
      <c r="AD475" s="211"/>
      <c r="AE475" s="211"/>
      <c r="AF475" s="211"/>
      <c r="AG475" s="211" t="s">
        <v>161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ht="22.5" outlineLevel="1" x14ac:dyDescent="0.2">
      <c r="A476" s="241">
        <v>85</v>
      </c>
      <c r="B476" s="242" t="s">
        <v>492</v>
      </c>
      <c r="C476" s="258" t="s">
        <v>493</v>
      </c>
      <c r="D476" s="243" t="s">
        <v>155</v>
      </c>
      <c r="E476" s="244">
        <v>19.600000000000001</v>
      </c>
      <c r="F476" s="245"/>
      <c r="G476" s="246">
        <f>ROUND(E476*F476,2)</f>
        <v>0</v>
      </c>
      <c r="H476" s="231"/>
      <c r="I476" s="230">
        <f>ROUND(E476*H476,2)</f>
        <v>0</v>
      </c>
      <c r="J476" s="231"/>
      <c r="K476" s="230">
        <f>ROUND(E476*J476,2)</f>
        <v>0</v>
      </c>
      <c r="L476" s="230">
        <v>15</v>
      </c>
      <c r="M476" s="230">
        <f>G476*(1+L476/100)</f>
        <v>0</v>
      </c>
      <c r="N476" s="230">
        <v>0</v>
      </c>
      <c r="O476" s="230">
        <f>ROUND(E476*N476,2)</f>
        <v>0</v>
      </c>
      <c r="P476" s="230">
        <v>1E-3</v>
      </c>
      <c r="Q476" s="230">
        <f>ROUND(E476*P476,2)</f>
        <v>0.02</v>
      </c>
      <c r="R476" s="230"/>
      <c r="S476" s="230" t="s">
        <v>156</v>
      </c>
      <c r="T476" s="230" t="s">
        <v>157</v>
      </c>
      <c r="U476" s="230">
        <v>0</v>
      </c>
      <c r="V476" s="230">
        <f>ROUND(E476*U476,2)</f>
        <v>0</v>
      </c>
      <c r="W476" s="230"/>
      <c r="X476" s="230" t="s">
        <v>158</v>
      </c>
      <c r="Y476" s="211"/>
      <c r="Z476" s="211"/>
      <c r="AA476" s="211"/>
      <c r="AB476" s="211"/>
      <c r="AC476" s="211"/>
      <c r="AD476" s="211"/>
      <c r="AE476" s="211"/>
      <c r="AF476" s="211"/>
      <c r="AG476" s="211" t="s">
        <v>159</v>
      </c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28"/>
      <c r="B477" s="229"/>
      <c r="C477" s="259" t="s">
        <v>240</v>
      </c>
      <c r="D477" s="232"/>
      <c r="E477" s="233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  <c r="P477" s="230"/>
      <c r="Q477" s="230"/>
      <c r="R477" s="230"/>
      <c r="S477" s="230"/>
      <c r="T477" s="230"/>
      <c r="U477" s="230"/>
      <c r="V477" s="230"/>
      <c r="W477" s="230"/>
      <c r="X477" s="230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161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28"/>
      <c r="B478" s="229"/>
      <c r="C478" s="259" t="s">
        <v>174</v>
      </c>
      <c r="D478" s="232"/>
      <c r="E478" s="233"/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  <c r="P478" s="230"/>
      <c r="Q478" s="230"/>
      <c r="R478" s="230"/>
      <c r="S478" s="230"/>
      <c r="T478" s="230"/>
      <c r="U478" s="230"/>
      <c r="V478" s="230"/>
      <c r="W478" s="230"/>
      <c r="X478" s="230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161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28"/>
      <c r="B479" s="229"/>
      <c r="C479" s="259" t="s">
        <v>465</v>
      </c>
      <c r="D479" s="232"/>
      <c r="E479" s="233">
        <v>10.3</v>
      </c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  <c r="P479" s="230"/>
      <c r="Q479" s="230"/>
      <c r="R479" s="230"/>
      <c r="S479" s="230"/>
      <c r="T479" s="230"/>
      <c r="U479" s="230"/>
      <c r="V479" s="230"/>
      <c r="W479" s="230"/>
      <c r="X479" s="230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161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28"/>
      <c r="B480" s="229"/>
      <c r="C480" s="259" t="s">
        <v>184</v>
      </c>
      <c r="D480" s="232"/>
      <c r="E480" s="233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  <c r="P480" s="230"/>
      <c r="Q480" s="230"/>
      <c r="R480" s="230"/>
      <c r="S480" s="230"/>
      <c r="T480" s="230"/>
      <c r="U480" s="230"/>
      <c r="V480" s="230"/>
      <c r="W480" s="230"/>
      <c r="X480" s="230"/>
      <c r="Y480" s="211"/>
      <c r="Z480" s="211"/>
      <c r="AA480" s="211"/>
      <c r="AB480" s="211"/>
      <c r="AC480" s="211"/>
      <c r="AD480" s="211"/>
      <c r="AE480" s="211"/>
      <c r="AF480" s="211"/>
      <c r="AG480" s="211" t="s">
        <v>161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28"/>
      <c r="B481" s="229"/>
      <c r="C481" s="259" t="s">
        <v>466</v>
      </c>
      <c r="D481" s="232"/>
      <c r="E481" s="233">
        <v>8</v>
      </c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  <c r="P481" s="230"/>
      <c r="Q481" s="230"/>
      <c r="R481" s="230"/>
      <c r="S481" s="230"/>
      <c r="T481" s="230"/>
      <c r="U481" s="230"/>
      <c r="V481" s="230"/>
      <c r="W481" s="230"/>
      <c r="X481" s="230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161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28"/>
      <c r="B482" s="229"/>
      <c r="C482" s="259" t="s">
        <v>207</v>
      </c>
      <c r="D482" s="232"/>
      <c r="E482" s="233"/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  <c r="P482" s="230"/>
      <c r="Q482" s="230"/>
      <c r="R482" s="230"/>
      <c r="S482" s="230"/>
      <c r="T482" s="230"/>
      <c r="U482" s="230"/>
      <c r="V482" s="230"/>
      <c r="W482" s="230"/>
      <c r="X482" s="230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161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28"/>
      <c r="B483" s="229"/>
      <c r="C483" s="259" t="s">
        <v>422</v>
      </c>
      <c r="D483" s="232"/>
      <c r="E483" s="233">
        <v>1.3</v>
      </c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  <c r="P483" s="230"/>
      <c r="Q483" s="230"/>
      <c r="R483" s="230"/>
      <c r="S483" s="230"/>
      <c r="T483" s="230"/>
      <c r="U483" s="230"/>
      <c r="V483" s="230"/>
      <c r="W483" s="230"/>
      <c r="X483" s="230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161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ht="22.5" outlineLevel="1" x14ac:dyDescent="0.2">
      <c r="A484" s="241">
        <v>86</v>
      </c>
      <c r="B484" s="242" t="s">
        <v>494</v>
      </c>
      <c r="C484" s="258" t="s">
        <v>495</v>
      </c>
      <c r="D484" s="243" t="s">
        <v>155</v>
      </c>
      <c r="E484" s="244">
        <v>19.2</v>
      </c>
      <c r="F484" s="245"/>
      <c r="G484" s="246">
        <f>ROUND(E484*F484,2)</f>
        <v>0</v>
      </c>
      <c r="H484" s="231"/>
      <c r="I484" s="230">
        <f>ROUND(E484*H484,2)</f>
        <v>0</v>
      </c>
      <c r="J484" s="231"/>
      <c r="K484" s="230">
        <f>ROUND(E484*J484,2)</f>
        <v>0</v>
      </c>
      <c r="L484" s="230">
        <v>15</v>
      </c>
      <c r="M484" s="230">
        <f>G484*(1+L484/100)</f>
        <v>0</v>
      </c>
      <c r="N484" s="230">
        <v>2.5000000000000001E-4</v>
      </c>
      <c r="O484" s="230">
        <f>ROUND(E484*N484,2)</f>
        <v>0</v>
      </c>
      <c r="P484" s="230">
        <v>0</v>
      </c>
      <c r="Q484" s="230">
        <f>ROUND(E484*P484,2)</f>
        <v>0</v>
      </c>
      <c r="R484" s="230"/>
      <c r="S484" s="230" t="s">
        <v>156</v>
      </c>
      <c r="T484" s="230" t="s">
        <v>157</v>
      </c>
      <c r="U484" s="230">
        <v>0</v>
      </c>
      <c r="V484" s="230">
        <f>ROUND(E484*U484,2)</f>
        <v>0</v>
      </c>
      <c r="W484" s="230"/>
      <c r="X484" s="230" t="s">
        <v>158</v>
      </c>
      <c r="Y484" s="211"/>
      <c r="Z484" s="211"/>
      <c r="AA484" s="211"/>
      <c r="AB484" s="211"/>
      <c r="AC484" s="211"/>
      <c r="AD484" s="211"/>
      <c r="AE484" s="211"/>
      <c r="AF484" s="211"/>
      <c r="AG484" s="211" t="s">
        <v>159</v>
      </c>
      <c r="AH484" s="211"/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28"/>
      <c r="B485" s="229"/>
      <c r="C485" s="259" t="s">
        <v>464</v>
      </c>
      <c r="D485" s="232"/>
      <c r="E485" s="233"/>
      <c r="F485" s="230"/>
      <c r="G485" s="230"/>
      <c r="H485" s="230"/>
      <c r="I485" s="230"/>
      <c r="J485" s="230"/>
      <c r="K485" s="230"/>
      <c r="L485" s="230"/>
      <c r="M485" s="230"/>
      <c r="N485" s="230"/>
      <c r="O485" s="230"/>
      <c r="P485" s="230"/>
      <c r="Q485" s="230"/>
      <c r="R485" s="230"/>
      <c r="S485" s="230"/>
      <c r="T485" s="230"/>
      <c r="U485" s="230"/>
      <c r="V485" s="230"/>
      <c r="W485" s="230"/>
      <c r="X485" s="230"/>
      <c r="Y485" s="211"/>
      <c r="Z485" s="211"/>
      <c r="AA485" s="211"/>
      <c r="AB485" s="211"/>
      <c r="AC485" s="211"/>
      <c r="AD485" s="211"/>
      <c r="AE485" s="211"/>
      <c r="AF485" s="211"/>
      <c r="AG485" s="211" t="s">
        <v>161</v>
      </c>
      <c r="AH485" s="211">
        <v>0</v>
      </c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28"/>
      <c r="B486" s="229"/>
      <c r="C486" s="259" t="s">
        <v>174</v>
      </c>
      <c r="D486" s="232"/>
      <c r="E486" s="233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  <c r="P486" s="230"/>
      <c r="Q486" s="230"/>
      <c r="R486" s="230"/>
      <c r="S486" s="230"/>
      <c r="T486" s="230"/>
      <c r="U486" s="230"/>
      <c r="V486" s="230"/>
      <c r="W486" s="230"/>
      <c r="X486" s="230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161</v>
      </c>
      <c r="AH486" s="211">
        <v>0</v>
      </c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28"/>
      <c r="B487" s="229"/>
      <c r="C487" s="259" t="s">
        <v>465</v>
      </c>
      <c r="D487" s="232"/>
      <c r="E487" s="233">
        <v>10.3</v>
      </c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  <c r="P487" s="230"/>
      <c r="Q487" s="230"/>
      <c r="R487" s="230"/>
      <c r="S487" s="230"/>
      <c r="T487" s="230"/>
      <c r="U487" s="230"/>
      <c r="V487" s="230"/>
      <c r="W487" s="230"/>
      <c r="X487" s="230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161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28"/>
      <c r="B488" s="229"/>
      <c r="C488" s="259" t="s">
        <v>184</v>
      </c>
      <c r="D488" s="232"/>
      <c r="E488" s="233"/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  <c r="P488" s="230"/>
      <c r="Q488" s="230"/>
      <c r="R488" s="230"/>
      <c r="S488" s="230"/>
      <c r="T488" s="230"/>
      <c r="U488" s="230"/>
      <c r="V488" s="230"/>
      <c r="W488" s="230"/>
      <c r="X488" s="230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161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28"/>
      <c r="B489" s="229"/>
      <c r="C489" s="259" t="s">
        <v>466</v>
      </c>
      <c r="D489" s="232"/>
      <c r="E489" s="233">
        <v>8</v>
      </c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  <c r="P489" s="230"/>
      <c r="Q489" s="230"/>
      <c r="R489" s="230"/>
      <c r="S489" s="230"/>
      <c r="T489" s="230"/>
      <c r="U489" s="230"/>
      <c r="V489" s="230"/>
      <c r="W489" s="230"/>
      <c r="X489" s="230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161</v>
      </c>
      <c r="AH489" s="211">
        <v>0</v>
      </c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28"/>
      <c r="B490" s="229"/>
      <c r="C490" s="259" t="s">
        <v>193</v>
      </c>
      <c r="D490" s="232"/>
      <c r="E490" s="233"/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  <c r="P490" s="230"/>
      <c r="Q490" s="230"/>
      <c r="R490" s="230"/>
      <c r="S490" s="230"/>
      <c r="T490" s="230"/>
      <c r="U490" s="230"/>
      <c r="V490" s="230"/>
      <c r="W490" s="230"/>
      <c r="X490" s="230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161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28"/>
      <c r="B491" s="229"/>
      <c r="C491" s="259" t="s">
        <v>467</v>
      </c>
      <c r="D491" s="232"/>
      <c r="E491" s="233">
        <v>0.9</v>
      </c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  <c r="P491" s="230"/>
      <c r="Q491" s="230"/>
      <c r="R491" s="230"/>
      <c r="S491" s="230"/>
      <c r="T491" s="230"/>
      <c r="U491" s="230"/>
      <c r="V491" s="230"/>
      <c r="W491" s="230"/>
      <c r="X491" s="230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161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48">
        <v>87</v>
      </c>
      <c r="B492" s="249" t="s">
        <v>496</v>
      </c>
      <c r="C492" s="261" t="s">
        <v>497</v>
      </c>
      <c r="D492" s="250" t="s">
        <v>0</v>
      </c>
      <c r="E492" s="251">
        <v>202.5264</v>
      </c>
      <c r="F492" s="252"/>
      <c r="G492" s="253">
        <f>ROUND(E492*F492,2)</f>
        <v>0</v>
      </c>
      <c r="H492" s="231"/>
      <c r="I492" s="230">
        <f>ROUND(E492*H492,2)</f>
        <v>0</v>
      </c>
      <c r="J492" s="231"/>
      <c r="K492" s="230">
        <f>ROUND(E492*J492,2)</f>
        <v>0</v>
      </c>
      <c r="L492" s="230">
        <v>15</v>
      </c>
      <c r="M492" s="230">
        <f>G492*(1+L492/100)</f>
        <v>0</v>
      </c>
      <c r="N492" s="230">
        <v>0</v>
      </c>
      <c r="O492" s="230">
        <f>ROUND(E492*N492,2)</f>
        <v>0</v>
      </c>
      <c r="P492" s="230">
        <v>0</v>
      </c>
      <c r="Q492" s="230">
        <f>ROUND(E492*P492,2)</f>
        <v>0</v>
      </c>
      <c r="R492" s="230"/>
      <c r="S492" s="230" t="s">
        <v>156</v>
      </c>
      <c r="T492" s="230" t="s">
        <v>157</v>
      </c>
      <c r="U492" s="230">
        <v>0</v>
      </c>
      <c r="V492" s="230">
        <f>ROUND(E492*U492,2)</f>
        <v>0</v>
      </c>
      <c r="W492" s="230"/>
      <c r="X492" s="230" t="s">
        <v>158</v>
      </c>
      <c r="Y492" s="211"/>
      <c r="Z492" s="211"/>
      <c r="AA492" s="211"/>
      <c r="AB492" s="211"/>
      <c r="AC492" s="211"/>
      <c r="AD492" s="211"/>
      <c r="AE492" s="211"/>
      <c r="AF492" s="211"/>
      <c r="AG492" s="211" t="s">
        <v>159</v>
      </c>
      <c r="AH492" s="211"/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41">
        <v>88</v>
      </c>
      <c r="B493" s="242" t="s">
        <v>498</v>
      </c>
      <c r="C493" s="258" t="s">
        <v>499</v>
      </c>
      <c r="D493" s="243" t="s">
        <v>255</v>
      </c>
      <c r="E493" s="244">
        <v>25.24</v>
      </c>
      <c r="F493" s="245"/>
      <c r="G493" s="246">
        <f>ROUND(E493*F493,2)</f>
        <v>0</v>
      </c>
      <c r="H493" s="231"/>
      <c r="I493" s="230">
        <f>ROUND(E493*H493,2)</f>
        <v>0</v>
      </c>
      <c r="J493" s="231"/>
      <c r="K493" s="230">
        <f>ROUND(E493*J493,2)</f>
        <v>0</v>
      </c>
      <c r="L493" s="230">
        <v>15</v>
      </c>
      <c r="M493" s="230">
        <f>G493*(1+L493/100)</f>
        <v>0</v>
      </c>
      <c r="N493" s="230">
        <v>1.4999999999999999E-4</v>
      </c>
      <c r="O493" s="230">
        <f>ROUND(E493*N493,2)</f>
        <v>0</v>
      </c>
      <c r="P493" s="230">
        <v>0</v>
      </c>
      <c r="Q493" s="230">
        <f>ROUND(E493*P493,2)</f>
        <v>0</v>
      </c>
      <c r="R493" s="230" t="s">
        <v>360</v>
      </c>
      <c r="S493" s="230" t="s">
        <v>156</v>
      </c>
      <c r="T493" s="230" t="s">
        <v>157</v>
      </c>
      <c r="U493" s="230">
        <v>0</v>
      </c>
      <c r="V493" s="230">
        <f>ROUND(E493*U493,2)</f>
        <v>0</v>
      </c>
      <c r="W493" s="230"/>
      <c r="X493" s="230" t="s">
        <v>361</v>
      </c>
      <c r="Y493" s="211"/>
      <c r="Z493" s="211"/>
      <c r="AA493" s="211"/>
      <c r="AB493" s="211"/>
      <c r="AC493" s="211"/>
      <c r="AD493" s="211"/>
      <c r="AE493" s="211"/>
      <c r="AF493" s="211"/>
      <c r="AG493" s="211" t="s">
        <v>362</v>
      </c>
      <c r="AH493" s="211"/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28"/>
      <c r="B494" s="229"/>
      <c r="C494" s="259" t="s">
        <v>464</v>
      </c>
      <c r="D494" s="232"/>
      <c r="E494" s="233"/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  <c r="P494" s="230"/>
      <c r="Q494" s="230"/>
      <c r="R494" s="230"/>
      <c r="S494" s="230"/>
      <c r="T494" s="230"/>
      <c r="U494" s="230"/>
      <c r="V494" s="230"/>
      <c r="W494" s="230"/>
      <c r="X494" s="230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161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28"/>
      <c r="B495" s="229"/>
      <c r="C495" s="259" t="s">
        <v>174</v>
      </c>
      <c r="D495" s="232"/>
      <c r="E495" s="233"/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  <c r="P495" s="230"/>
      <c r="Q495" s="230"/>
      <c r="R495" s="230"/>
      <c r="S495" s="230"/>
      <c r="T495" s="230"/>
      <c r="U495" s="230"/>
      <c r="V495" s="230"/>
      <c r="W495" s="230"/>
      <c r="X495" s="230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161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28"/>
      <c r="B496" s="229"/>
      <c r="C496" s="259" t="s">
        <v>472</v>
      </c>
      <c r="D496" s="232"/>
      <c r="E496" s="233">
        <v>11</v>
      </c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  <c r="P496" s="230"/>
      <c r="Q496" s="230"/>
      <c r="R496" s="230"/>
      <c r="S496" s="230"/>
      <c r="T496" s="230"/>
      <c r="U496" s="230"/>
      <c r="V496" s="230"/>
      <c r="W496" s="230"/>
      <c r="X496" s="230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161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28"/>
      <c r="B497" s="229"/>
      <c r="C497" s="259" t="s">
        <v>473</v>
      </c>
      <c r="D497" s="232"/>
      <c r="E497" s="233">
        <v>5.34</v>
      </c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  <c r="P497" s="230"/>
      <c r="Q497" s="230"/>
      <c r="R497" s="230"/>
      <c r="S497" s="230"/>
      <c r="T497" s="230"/>
      <c r="U497" s="230"/>
      <c r="V497" s="230"/>
      <c r="W497" s="230"/>
      <c r="X497" s="230"/>
      <c r="Y497" s="211"/>
      <c r="Z497" s="211"/>
      <c r="AA497" s="211"/>
      <c r="AB497" s="211"/>
      <c r="AC497" s="211"/>
      <c r="AD497" s="211"/>
      <c r="AE497" s="211"/>
      <c r="AF497" s="211"/>
      <c r="AG497" s="211" t="s">
        <v>161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28"/>
      <c r="B498" s="229"/>
      <c r="C498" s="259" t="s">
        <v>177</v>
      </c>
      <c r="D498" s="232"/>
      <c r="E498" s="233"/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  <c r="P498" s="230"/>
      <c r="Q498" s="230"/>
      <c r="R498" s="230"/>
      <c r="S498" s="230"/>
      <c r="T498" s="230"/>
      <c r="U498" s="230"/>
      <c r="V498" s="230"/>
      <c r="W498" s="230"/>
      <c r="X498" s="230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161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28"/>
      <c r="B499" s="229"/>
      <c r="C499" s="259" t="s">
        <v>484</v>
      </c>
      <c r="D499" s="232"/>
      <c r="E499" s="233">
        <v>-1.4</v>
      </c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  <c r="P499" s="230"/>
      <c r="Q499" s="230"/>
      <c r="R499" s="230"/>
      <c r="S499" s="230"/>
      <c r="T499" s="230"/>
      <c r="U499" s="230"/>
      <c r="V499" s="230"/>
      <c r="W499" s="230"/>
      <c r="X499" s="230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161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28"/>
      <c r="B500" s="229"/>
      <c r="C500" s="259" t="s">
        <v>485</v>
      </c>
      <c r="D500" s="232"/>
      <c r="E500" s="233">
        <v>-2.4</v>
      </c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  <c r="P500" s="230"/>
      <c r="Q500" s="230"/>
      <c r="R500" s="230"/>
      <c r="S500" s="230"/>
      <c r="T500" s="230"/>
      <c r="U500" s="230"/>
      <c r="V500" s="230"/>
      <c r="W500" s="230"/>
      <c r="X500" s="230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161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28"/>
      <c r="B501" s="229"/>
      <c r="C501" s="259" t="s">
        <v>475</v>
      </c>
      <c r="D501" s="232"/>
      <c r="E501" s="233">
        <v>-0.9</v>
      </c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  <c r="P501" s="230"/>
      <c r="Q501" s="230"/>
      <c r="R501" s="230"/>
      <c r="S501" s="230"/>
      <c r="T501" s="230"/>
      <c r="U501" s="230"/>
      <c r="V501" s="230"/>
      <c r="W501" s="230"/>
      <c r="X501" s="230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161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28"/>
      <c r="B502" s="229"/>
      <c r="C502" s="259" t="s">
        <v>184</v>
      </c>
      <c r="D502" s="232"/>
      <c r="E502" s="233"/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  <c r="P502" s="230"/>
      <c r="Q502" s="230"/>
      <c r="R502" s="230"/>
      <c r="S502" s="230"/>
      <c r="T502" s="230"/>
      <c r="U502" s="230"/>
      <c r="V502" s="230"/>
      <c r="W502" s="230"/>
      <c r="X502" s="230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161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28"/>
      <c r="B503" s="229"/>
      <c r="C503" s="259" t="s">
        <v>477</v>
      </c>
      <c r="D503" s="232"/>
      <c r="E503" s="233">
        <v>4.92</v>
      </c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  <c r="P503" s="230"/>
      <c r="Q503" s="230"/>
      <c r="R503" s="230"/>
      <c r="S503" s="230"/>
      <c r="T503" s="230"/>
      <c r="U503" s="230"/>
      <c r="V503" s="230"/>
      <c r="W503" s="230"/>
      <c r="X503" s="230"/>
      <c r="Y503" s="211"/>
      <c r="Z503" s="211"/>
      <c r="AA503" s="211"/>
      <c r="AB503" s="211"/>
      <c r="AC503" s="211"/>
      <c r="AD503" s="211"/>
      <c r="AE503" s="211"/>
      <c r="AF503" s="211"/>
      <c r="AG503" s="211" t="s">
        <v>161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28"/>
      <c r="B504" s="229"/>
      <c r="C504" s="259" t="s">
        <v>486</v>
      </c>
      <c r="D504" s="232"/>
      <c r="E504" s="233">
        <v>7</v>
      </c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  <c r="P504" s="230"/>
      <c r="Q504" s="230"/>
      <c r="R504" s="230"/>
      <c r="S504" s="230"/>
      <c r="T504" s="230"/>
      <c r="U504" s="230"/>
      <c r="V504" s="230"/>
      <c r="W504" s="230"/>
      <c r="X504" s="230"/>
      <c r="Y504" s="211"/>
      <c r="Z504" s="211"/>
      <c r="AA504" s="211"/>
      <c r="AB504" s="211"/>
      <c r="AC504" s="211"/>
      <c r="AD504" s="211"/>
      <c r="AE504" s="211"/>
      <c r="AF504" s="211"/>
      <c r="AG504" s="211" t="s">
        <v>161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28"/>
      <c r="B505" s="229"/>
      <c r="C505" s="259" t="s">
        <v>487</v>
      </c>
      <c r="D505" s="232"/>
      <c r="E505" s="233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  <c r="P505" s="230"/>
      <c r="Q505" s="230"/>
      <c r="R505" s="230"/>
      <c r="S505" s="230"/>
      <c r="T505" s="230"/>
      <c r="U505" s="230"/>
      <c r="V505" s="230"/>
      <c r="W505" s="230"/>
      <c r="X505" s="230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161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28"/>
      <c r="B506" s="229"/>
      <c r="C506" s="259" t="s">
        <v>488</v>
      </c>
      <c r="D506" s="232"/>
      <c r="E506" s="233">
        <v>-0.7</v>
      </c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  <c r="P506" s="230"/>
      <c r="Q506" s="230"/>
      <c r="R506" s="230"/>
      <c r="S506" s="230"/>
      <c r="T506" s="230"/>
      <c r="U506" s="230"/>
      <c r="V506" s="230"/>
      <c r="W506" s="230"/>
      <c r="X506" s="230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161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28"/>
      <c r="B507" s="229"/>
      <c r="C507" s="259" t="s">
        <v>476</v>
      </c>
      <c r="D507" s="232"/>
      <c r="E507" s="233">
        <v>-0.8</v>
      </c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  <c r="P507" s="230"/>
      <c r="Q507" s="230"/>
      <c r="R507" s="230"/>
      <c r="S507" s="230"/>
      <c r="T507" s="230"/>
      <c r="U507" s="230"/>
      <c r="V507" s="230"/>
      <c r="W507" s="230"/>
      <c r="X507" s="230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161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28"/>
      <c r="B508" s="229"/>
      <c r="C508" s="259" t="s">
        <v>193</v>
      </c>
      <c r="D508" s="232"/>
      <c r="E508" s="233"/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  <c r="P508" s="230"/>
      <c r="Q508" s="230"/>
      <c r="R508" s="230"/>
      <c r="S508" s="230"/>
      <c r="T508" s="230"/>
      <c r="U508" s="230"/>
      <c r="V508" s="230"/>
      <c r="W508" s="230"/>
      <c r="X508" s="230"/>
      <c r="Y508" s="211"/>
      <c r="Z508" s="211"/>
      <c r="AA508" s="211"/>
      <c r="AB508" s="211"/>
      <c r="AC508" s="211"/>
      <c r="AD508" s="211"/>
      <c r="AE508" s="211"/>
      <c r="AF508" s="211"/>
      <c r="AG508" s="211" t="s">
        <v>161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28"/>
      <c r="B509" s="229"/>
      <c r="C509" s="259" t="s">
        <v>489</v>
      </c>
      <c r="D509" s="232"/>
      <c r="E509" s="233">
        <v>1.2</v>
      </c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  <c r="P509" s="230"/>
      <c r="Q509" s="230"/>
      <c r="R509" s="230"/>
      <c r="S509" s="230"/>
      <c r="T509" s="230"/>
      <c r="U509" s="230"/>
      <c r="V509" s="230"/>
      <c r="W509" s="230"/>
      <c r="X509" s="230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161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28"/>
      <c r="B510" s="229"/>
      <c r="C510" s="259" t="s">
        <v>490</v>
      </c>
      <c r="D510" s="232"/>
      <c r="E510" s="233">
        <v>0.93</v>
      </c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  <c r="P510" s="230"/>
      <c r="Q510" s="230"/>
      <c r="R510" s="230"/>
      <c r="S510" s="230"/>
      <c r="T510" s="230"/>
      <c r="U510" s="230"/>
      <c r="V510" s="230"/>
      <c r="W510" s="230"/>
      <c r="X510" s="230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161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28"/>
      <c r="B511" s="229"/>
      <c r="C511" s="259" t="s">
        <v>491</v>
      </c>
      <c r="D511" s="232"/>
      <c r="E511" s="233">
        <v>1.75</v>
      </c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  <c r="P511" s="230"/>
      <c r="Q511" s="230"/>
      <c r="R511" s="230"/>
      <c r="S511" s="230"/>
      <c r="T511" s="230"/>
      <c r="U511" s="230"/>
      <c r="V511" s="230"/>
      <c r="W511" s="230"/>
      <c r="X511" s="230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161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28"/>
      <c r="B512" s="229"/>
      <c r="C512" s="259" t="s">
        <v>177</v>
      </c>
      <c r="D512" s="232"/>
      <c r="E512" s="233"/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  <c r="P512" s="230"/>
      <c r="Q512" s="230"/>
      <c r="R512" s="230"/>
      <c r="S512" s="230"/>
      <c r="T512" s="230"/>
      <c r="U512" s="230"/>
      <c r="V512" s="230"/>
      <c r="W512" s="230"/>
      <c r="X512" s="230"/>
      <c r="Y512" s="211"/>
      <c r="Z512" s="211"/>
      <c r="AA512" s="211"/>
      <c r="AB512" s="211"/>
      <c r="AC512" s="211"/>
      <c r="AD512" s="211"/>
      <c r="AE512" s="211"/>
      <c r="AF512" s="211"/>
      <c r="AG512" s="211" t="s">
        <v>161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28"/>
      <c r="B513" s="229"/>
      <c r="C513" s="259" t="s">
        <v>488</v>
      </c>
      <c r="D513" s="232"/>
      <c r="E513" s="233">
        <v>-0.7</v>
      </c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  <c r="P513" s="230"/>
      <c r="Q513" s="230"/>
      <c r="R513" s="230"/>
      <c r="S513" s="230"/>
      <c r="T513" s="230"/>
      <c r="U513" s="230"/>
      <c r="V513" s="230"/>
      <c r="W513" s="230"/>
      <c r="X513" s="230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161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41">
        <v>89</v>
      </c>
      <c r="B514" s="242" t="s">
        <v>500</v>
      </c>
      <c r="C514" s="258" t="s">
        <v>501</v>
      </c>
      <c r="D514" s="243" t="s">
        <v>155</v>
      </c>
      <c r="E514" s="244">
        <v>19.2</v>
      </c>
      <c r="F514" s="245"/>
      <c r="G514" s="246">
        <f>ROUND(E514*F514,2)</f>
        <v>0</v>
      </c>
      <c r="H514" s="231"/>
      <c r="I514" s="230">
        <f>ROUND(E514*H514,2)</f>
        <v>0</v>
      </c>
      <c r="J514" s="231"/>
      <c r="K514" s="230">
        <f>ROUND(E514*J514,2)</f>
        <v>0</v>
      </c>
      <c r="L514" s="230">
        <v>15</v>
      </c>
      <c r="M514" s="230">
        <f>G514*(1+L514/100)</f>
        <v>0</v>
      </c>
      <c r="N514" s="230">
        <v>2.3600000000000001E-3</v>
      </c>
      <c r="O514" s="230">
        <f>ROUND(E514*N514,2)</f>
        <v>0.05</v>
      </c>
      <c r="P514" s="230">
        <v>0</v>
      </c>
      <c r="Q514" s="230">
        <f>ROUND(E514*P514,2)</f>
        <v>0</v>
      </c>
      <c r="R514" s="230" t="s">
        <v>360</v>
      </c>
      <c r="S514" s="230" t="s">
        <v>156</v>
      </c>
      <c r="T514" s="230" t="s">
        <v>157</v>
      </c>
      <c r="U514" s="230">
        <v>0</v>
      </c>
      <c r="V514" s="230">
        <f>ROUND(E514*U514,2)</f>
        <v>0</v>
      </c>
      <c r="W514" s="230"/>
      <c r="X514" s="230" t="s">
        <v>361</v>
      </c>
      <c r="Y514" s="211"/>
      <c r="Z514" s="211"/>
      <c r="AA514" s="211"/>
      <c r="AB514" s="211"/>
      <c r="AC514" s="211"/>
      <c r="AD514" s="211"/>
      <c r="AE514" s="211"/>
      <c r="AF514" s="211"/>
      <c r="AG514" s="211" t="s">
        <v>362</v>
      </c>
      <c r="AH514" s="211"/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28"/>
      <c r="B515" s="229"/>
      <c r="C515" s="259" t="s">
        <v>464</v>
      </c>
      <c r="D515" s="232"/>
      <c r="E515" s="233"/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  <c r="P515" s="230"/>
      <c r="Q515" s="230"/>
      <c r="R515" s="230"/>
      <c r="S515" s="230"/>
      <c r="T515" s="230"/>
      <c r="U515" s="230"/>
      <c r="V515" s="230"/>
      <c r="W515" s="230"/>
      <c r="X515" s="230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161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28"/>
      <c r="B516" s="229"/>
      <c r="C516" s="259" t="s">
        <v>174</v>
      </c>
      <c r="D516" s="232"/>
      <c r="E516" s="233"/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  <c r="P516" s="230"/>
      <c r="Q516" s="230"/>
      <c r="R516" s="230"/>
      <c r="S516" s="230"/>
      <c r="T516" s="230"/>
      <c r="U516" s="230"/>
      <c r="V516" s="230"/>
      <c r="W516" s="230"/>
      <c r="X516" s="230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161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28"/>
      <c r="B517" s="229"/>
      <c r="C517" s="259" t="s">
        <v>465</v>
      </c>
      <c r="D517" s="232"/>
      <c r="E517" s="233">
        <v>10.3</v>
      </c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  <c r="P517" s="230"/>
      <c r="Q517" s="230"/>
      <c r="R517" s="230"/>
      <c r="S517" s="230"/>
      <c r="T517" s="230"/>
      <c r="U517" s="230"/>
      <c r="V517" s="230"/>
      <c r="W517" s="230"/>
      <c r="X517" s="230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161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28"/>
      <c r="B518" s="229"/>
      <c r="C518" s="259" t="s">
        <v>184</v>
      </c>
      <c r="D518" s="232"/>
      <c r="E518" s="233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  <c r="P518" s="230"/>
      <c r="Q518" s="230"/>
      <c r="R518" s="230"/>
      <c r="S518" s="230"/>
      <c r="T518" s="230"/>
      <c r="U518" s="230"/>
      <c r="V518" s="230"/>
      <c r="W518" s="230"/>
      <c r="X518" s="230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161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28"/>
      <c r="B519" s="229"/>
      <c r="C519" s="259" t="s">
        <v>466</v>
      </c>
      <c r="D519" s="232"/>
      <c r="E519" s="233">
        <v>8</v>
      </c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  <c r="P519" s="230"/>
      <c r="Q519" s="230"/>
      <c r="R519" s="230"/>
      <c r="S519" s="230"/>
      <c r="T519" s="230"/>
      <c r="U519" s="230"/>
      <c r="V519" s="230"/>
      <c r="W519" s="230"/>
      <c r="X519" s="230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161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28"/>
      <c r="B520" s="229"/>
      <c r="C520" s="259" t="s">
        <v>193</v>
      </c>
      <c r="D520" s="232"/>
      <c r="E520" s="233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  <c r="Q520" s="230"/>
      <c r="R520" s="230"/>
      <c r="S520" s="230"/>
      <c r="T520" s="230"/>
      <c r="U520" s="230"/>
      <c r="V520" s="230"/>
      <c r="W520" s="230"/>
      <c r="X520" s="230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161</v>
      </c>
      <c r="AH520" s="211">
        <v>0</v>
      </c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28"/>
      <c r="B521" s="229"/>
      <c r="C521" s="259" t="s">
        <v>467</v>
      </c>
      <c r="D521" s="232"/>
      <c r="E521" s="233">
        <v>0.9</v>
      </c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  <c r="P521" s="230"/>
      <c r="Q521" s="230"/>
      <c r="R521" s="230"/>
      <c r="S521" s="230"/>
      <c r="T521" s="230"/>
      <c r="U521" s="230"/>
      <c r="V521" s="230"/>
      <c r="W521" s="230"/>
      <c r="X521" s="230"/>
      <c r="Y521" s="211"/>
      <c r="Z521" s="211"/>
      <c r="AA521" s="211"/>
      <c r="AB521" s="211"/>
      <c r="AC521" s="211"/>
      <c r="AD521" s="211"/>
      <c r="AE521" s="211"/>
      <c r="AF521" s="211"/>
      <c r="AG521" s="211" t="s">
        <v>161</v>
      </c>
      <c r="AH521" s="211">
        <v>0</v>
      </c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x14ac:dyDescent="0.2">
      <c r="A522" s="235" t="s">
        <v>151</v>
      </c>
      <c r="B522" s="236" t="s">
        <v>105</v>
      </c>
      <c r="C522" s="257" t="s">
        <v>106</v>
      </c>
      <c r="D522" s="237"/>
      <c r="E522" s="238"/>
      <c r="F522" s="239"/>
      <c r="G522" s="240">
        <f>SUMIF(AG523:AG581,"&lt;&gt;NOR",G523:G581)</f>
        <v>0</v>
      </c>
      <c r="H522" s="234"/>
      <c r="I522" s="234">
        <f>SUM(I523:I581)</f>
        <v>0</v>
      </c>
      <c r="J522" s="234"/>
      <c r="K522" s="234">
        <f>SUM(K523:K581)</f>
        <v>0</v>
      </c>
      <c r="L522" s="234"/>
      <c r="M522" s="234">
        <f>SUM(M523:M581)</f>
        <v>0</v>
      </c>
      <c r="N522" s="234"/>
      <c r="O522" s="234">
        <f>SUM(O523:O581)</f>
        <v>0.61</v>
      </c>
      <c r="P522" s="234"/>
      <c r="Q522" s="234">
        <f>SUM(Q523:Q581)</f>
        <v>0</v>
      </c>
      <c r="R522" s="234"/>
      <c r="S522" s="234"/>
      <c r="T522" s="234"/>
      <c r="U522" s="234"/>
      <c r="V522" s="234">
        <f>SUM(V523:V581)</f>
        <v>0</v>
      </c>
      <c r="W522" s="234"/>
      <c r="X522" s="234"/>
      <c r="AG522" t="s">
        <v>152</v>
      </c>
    </row>
    <row r="523" spans="1:60" outlineLevel="1" x14ac:dyDescent="0.2">
      <c r="A523" s="241">
        <v>90</v>
      </c>
      <c r="B523" s="242" t="s">
        <v>429</v>
      </c>
      <c r="C523" s="258" t="s">
        <v>430</v>
      </c>
      <c r="D523" s="243" t="s">
        <v>255</v>
      </c>
      <c r="E523" s="244">
        <v>11.56</v>
      </c>
      <c r="F523" s="245"/>
      <c r="G523" s="246">
        <f>ROUND(E523*F523,2)</f>
        <v>0</v>
      </c>
      <c r="H523" s="231"/>
      <c r="I523" s="230">
        <f>ROUND(E523*H523,2)</f>
        <v>0</v>
      </c>
      <c r="J523" s="231"/>
      <c r="K523" s="230">
        <f>ROUND(E523*J523,2)</f>
        <v>0</v>
      </c>
      <c r="L523" s="230">
        <v>15</v>
      </c>
      <c r="M523" s="230">
        <f>G523*(1+L523/100)</f>
        <v>0</v>
      </c>
      <c r="N523" s="230">
        <v>4.0000000000000003E-5</v>
      </c>
      <c r="O523" s="230">
        <f>ROUND(E523*N523,2)</f>
        <v>0</v>
      </c>
      <c r="P523" s="230">
        <v>0</v>
      </c>
      <c r="Q523" s="230">
        <f>ROUND(E523*P523,2)</f>
        <v>0</v>
      </c>
      <c r="R523" s="230"/>
      <c r="S523" s="230" t="s">
        <v>156</v>
      </c>
      <c r="T523" s="230" t="s">
        <v>157</v>
      </c>
      <c r="U523" s="230">
        <v>0</v>
      </c>
      <c r="V523" s="230">
        <f>ROUND(E523*U523,2)</f>
        <v>0</v>
      </c>
      <c r="W523" s="230"/>
      <c r="X523" s="230" t="s">
        <v>158</v>
      </c>
      <c r="Y523" s="211"/>
      <c r="Z523" s="211"/>
      <c r="AA523" s="211"/>
      <c r="AB523" s="211"/>
      <c r="AC523" s="211"/>
      <c r="AD523" s="211"/>
      <c r="AE523" s="211"/>
      <c r="AF523" s="211"/>
      <c r="AG523" s="211" t="s">
        <v>159</v>
      </c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28"/>
      <c r="B524" s="229"/>
      <c r="C524" s="260" t="s">
        <v>431</v>
      </c>
      <c r="D524" s="247"/>
      <c r="E524" s="247"/>
      <c r="F524" s="247"/>
      <c r="G524" s="247"/>
      <c r="H524" s="230"/>
      <c r="I524" s="230"/>
      <c r="J524" s="230"/>
      <c r="K524" s="230"/>
      <c r="L524" s="230"/>
      <c r="M524" s="230"/>
      <c r="N524" s="230"/>
      <c r="O524" s="230"/>
      <c r="P524" s="230"/>
      <c r="Q524" s="230"/>
      <c r="R524" s="230"/>
      <c r="S524" s="230"/>
      <c r="T524" s="230"/>
      <c r="U524" s="230"/>
      <c r="V524" s="230"/>
      <c r="W524" s="230"/>
      <c r="X524" s="230"/>
      <c r="Y524" s="211"/>
      <c r="Z524" s="211"/>
      <c r="AA524" s="211"/>
      <c r="AB524" s="211"/>
      <c r="AC524" s="211"/>
      <c r="AD524" s="211"/>
      <c r="AE524" s="211"/>
      <c r="AF524" s="211"/>
      <c r="AG524" s="211" t="s">
        <v>169</v>
      </c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28"/>
      <c r="B525" s="229"/>
      <c r="C525" s="259" t="s">
        <v>502</v>
      </c>
      <c r="D525" s="232"/>
      <c r="E525" s="233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  <c r="P525" s="230"/>
      <c r="Q525" s="230"/>
      <c r="R525" s="230"/>
      <c r="S525" s="230"/>
      <c r="T525" s="230"/>
      <c r="U525" s="230"/>
      <c r="V525" s="230"/>
      <c r="W525" s="230"/>
      <c r="X525" s="230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161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28"/>
      <c r="B526" s="229"/>
      <c r="C526" s="259" t="s">
        <v>503</v>
      </c>
      <c r="D526" s="232"/>
      <c r="E526" s="233"/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0"/>
      <c r="U526" s="230"/>
      <c r="V526" s="230"/>
      <c r="W526" s="230"/>
      <c r="X526" s="230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161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28"/>
      <c r="B527" s="229"/>
      <c r="C527" s="259" t="s">
        <v>504</v>
      </c>
      <c r="D527" s="232"/>
      <c r="E527" s="233">
        <v>4.0999999999999996</v>
      </c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0"/>
      <c r="U527" s="230"/>
      <c r="V527" s="230"/>
      <c r="W527" s="230"/>
      <c r="X527" s="230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161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28"/>
      <c r="B528" s="229"/>
      <c r="C528" s="259" t="s">
        <v>505</v>
      </c>
      <c r="D528" s="232"/>
      <c r="E528" s="233">
        <v>2.92</v>
      </c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  <c r="P528" s="230"/>
      <c r="Q528" s="230"/>
      <c r="R528" s="230"/>
      <c r="S528" s="230"/>
      <c r="T528" s="230"/>
      <c r="U528" s="230"/>
      <c r="V528" s="230"/>
      <c r="W528" s="230"/>
      <c r="X528" s="230"/>
      <c r="Y528" s="211"/>
      <c r="Z528" s="211"/>
      <c r="AA528" s="211"/>
      <c r="AB528" s="211"/>
      <c r="AC528" s="211"/>
      <c r="AD528" s="211"/>
      <c r="AE528" s="211"/>
      <c r="AF528" s="211"/>
      <c r="AG528" s="211" t="s">
        <v>161</v>
      </c>
      <c r="AH528" s="211">
        <v>0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28"/>
      <c r="B529" s="229"/>
      <c r="C529" s="259" t="s">
        <v>181</v>
      </c>
      <c r="D529" s="232"/>
      <c r="E529" s="233"/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  <c r="P529" s="230"/>
      <c r="Q529" s="230"/>
      <c r="R529" s="230"/>
      <c r="S529" s="230"/>
      <c r="T529" s="230"/>
      <c r="U529" s="230"/>
      <c r="V529" s="230"/>
      <c r="W529" s="230"/>
      <c r="X529" s="230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161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28"/>
      <c r="B530" s="229"/>
      <c r="C530" s="259" t="s">
        <v>506</v>
      </c>
      <c r="D530" s="232"/>
      <c r="E530" s="233">
        <v>2.6</v>
      </c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  <c r="P530" s="230"/>
      <c r="Q530" s="230"/>
      <c r="R530" s="230"/>
      <c r="S530" s="230"/>
      <c r="T530" s="230"/>
      <c r="U530" s="230"/>
      <c r="V530" s="230"/>
      <c r="W530" s="230"/>
      <c r="X530" s="230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161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28"/>
      <c r="B531" s="229"/>
      <c r="C531" s="259" t="s">
        <v>507</v>
      </c>
      <c r="D531" s="232"/>
      <c r="E531" s="233">
        <v>1.94</v>
      </c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  <c r="P531" s="230"/>
      <c r="Q531" s="230"/>
      <c r="R531" s="230"/>
      <c r="S531" s="230"/>
      <c r="T531" s="230"/>
      <c r="U531" s="230"/>
      <c r="V531" s="230"/>
      <c r="W531" s="230"/>
      <c r="X531" s="230"/>
      <c r="Y531" s="211"/>
      <c r="Z531" s="211"/>
      <c r="AA531" s="211"/>
      <c r="AB531" s="211"/>
      <c r="AC531" s="211"/>
      <c r="AD531" s="211"/>
      <c r="AE531" s="211"/>
      <c r="AF531" s="211"/>
      <c r="AG531" s="211" t="s">
        <v>161</v>
      </c>
      <c r="AH531" s="211">
        <v>0</v>
      </c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41">
        <v>91</v>
      </c>
      <c r="B532" s="242" t="s">
        <v>508</v>
      </c>
      <c r="C532" s="258" t="s">
        <v>509</v>
      </c>
      <c r="D532" s="243" t="s">
        <v>155</v>
      </c>
      <c r="E532" s="244">
        <v>22.673999999999999</v>
      </c>
      <c r="F532" s="245"/>
      <c r="G532" s="246">
        <f>ROUND(E532*F532,2)</f>
        <v>0</v>
      </c>
      <c r="H532" s="231"/>
      <c r="I532" s="230">
        <f>ROUND(E532*H532,2)</f>
        <v>0</v>
      </c>
      <c r="J532" s="231"/>
      <c r="K532" s="230">
        <f>ROUND(E532*J532,2)</f>
        <v>0</v>
      </c>
      <c r="L532" s="230">
        <v>15</v>
      </c>
      <c r="M532" s="230">
        <f>G532*(1+L532/100)</f>
        <v>0</v>
      </c>
      <c r="N532" s="230">
        <v>2.1000000000000001E-4</v>
      </c>
      <c r="O532" s="230">
        <f>ROUND(E532*N532,2)</f>
        <v>0</v>
      </c>
      <c r="P532" s="230">
        <v>0</v>
      </c>
      <c r="Q532" s="230">
        <f>ROUND(E532*P532,2)</f>
        <v>0</v>
      </c>
      <c r="R532" s="230"/>
      <c r="S532" s="230" t="s">
        <v>156</v>
      </c>
      <c r="T532" s="230" t="s">
        <v>157</v>
      </c>
      <c r="U532" s="230">
        <v>0</v>
      </c>
      <c r="V532" s="230">
        <f>ROUND(E532*U532,2)</f>
        <v>0</v>
      </c>
      <c r="W532" s="230"/>
      <c r="X532" s="230" t="s">
        <v>158</v>
      </c>
      <c r="Y532" s="211"/>
      <c r="Z532" s="211"/>
      <c r="AA532" s="211"/>
      <c r="AB532" s="211"/>
      <c r="AC532" s="211"/>
      <c r="AD532" s="211"/>
      <c r="AE532" s="211"/>
      <c r="AF532" s="211"/>
      <c r="AG532" s="211" t="s">
        <v>159</v>
      </c>
      <c r="AH532" s="211"/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28"/>
      <c r="B533" s="229"/>
      <c r="C533" s="260" t="s">
        <v>510</v>
      </c>
      <c r="D533" s="247"/>
      <c r="E533" s="247"/>
      <c r="F533" s="247"/>
      <c r="G533" s="247"/>
      <c r="H533" s="230"/>
      <c r="I533" s="230"/>
      <c r="J533" s="230"/>
      <c r="K533" s="230"/>
      <c r="L533" s="230"/>
      <c r="M533" s="230"/>
      <c r="N533" s="230"/>
      <c r="O533" s="230"/>
      <c r="P533" s="230"/>
      <c r="Q533" s="230"/>
      <c r="R533" s="230"/>
      <c r="S533" s="230"/>
      <c r="T533" s="230"/>
      <c r="U533" s="230"/>
      <c r="V533" s="230"/>
      <c r="W533" s="230"/>
      <c r="X533" s="230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169</v>
      </c>
      <c r="AH533" s="211"/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28"/>
      <c r="B534" s="229"/>
      <c r="C534" s="259" t="s">
        <v>502</v>
      </c>
      <c r="D534" s="232"/>
      <c r="E534" s="233"/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  <c r="P534" s="230"/>
      <c r="Q534" s="230"/>
      <c r="R534" s="230"/>
      <c r="S534" s="230"/>
      <c r="T534" s="230"/>
      <c r="U534" s="230"/>
      <c r="V534" s="230"/>
      <c r="W534" s="230"/>
      <c r="X534" s="230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161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1" x14ac:dyDescent="0.2">
      <c r="A535" s="228"/>
      <c r="B535" s="229"/>
      <c r="C535" s="259" t="s">
        <v>503</v>
      </c>
      <c r="D535" s="232"/>
      <c r="E535" s="233"/>
      <c r="F535" s="230"/>
      <c r="G535" s="230"/>
      <c r="H535" s="230"/>
      <c r="I535" s="230"/>
      <c r="J535" s="230"/>
      <c r="K535" s="230"/>
      <c r="L535" s="230"/>
      <c r="M535" s="230"/>
      <c r="N535" s="230"/>
      <c r="O535" s="230"/>
      <c r="P535" s="230"/>
      <c r="Q535" s="230"/>
      <c r="R535" s="230"/>
      <c r="S535" s="230"/>
      <c r="T535" s="230"/>
      <c r="U535" s="230"/>
      <c r="V535" s="230"/>
      <c r="W535" s="230"/>
      <c r="X535" s="230"/>
      <c r="Y535" s="211"/>
      <c r="Z535" s="211"/>
      <c r="AA535" s="211"/>
      <c r="AB535" s="211"/>
      <c r="AC535" s="211"/>
      <c r="AD535" s="211"/>
      <c r="AE535" s="211"/>
      <c r="AF535" s="211"/>
      <c r="AG535" s="211" t="s">
        <v>161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28"/>
      <c r="B536" s="229"/>
      <c r="C536" s="259" t="s">
        <v>511</v>
      </c>
      <c r="D536" s="232"/>
      <c r="E536" s="233">
        <v>9.02</v>
      </c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  <c r="P536" s="230"/>
      <c r="Q536" s="230"/>
      <c r="R536" s="230"/>
      <c r="S536" s="230"/>
      <c r="T536" s="230"/>
      <c r="U536" s="230"/>
      <c r="V536" s="230"/>
      <c r="W536" s="230"/>
      <c r="X536" s="230"/>
      <c r="Y536" s="211"/>
      <c r="Z536" s="211"/>
      <c r="AA536" s="211"/>
      <c r="AB536" s="211"/>
      <c r="AC536" s="211"/>
      <c r="AD536" s="211"/>
      <c r="AE536" s="211"/>
      <c r="AF536" s="211"/>
      <c r="AG536" s="211" t="s">
        <v>161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28"/>
      <c r="B537" s="229"/>
      <c r="C537" s="259" t="s">
        <v>512</v>
      </c>
      <c r="D537" s="232"/>
      <c r="E537" s="233">
        <v>6.42</v>
      </c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0"/>
      <c r="X537" s="230"/>
      <c r="Y537" s="211"/>
      <c r="Z537" s="211"/>
      <c r="AA537" s="211"/>
      <c r="AB537" s="211"/>
      <c r="AC537" s="211"/>
      <c r="AD537" s="211"/>
      <c r="AE537" s="211"/>
      <c r="AF537" s="211"/>
      <c r="AG537" s="211" t="s">
        <v>161</v>
      </c>
      <c r="AH537" s="211">
        <v>0</v>
      </c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28"/>
      <c r="B538" s="229"/>
      <c r="C538" s="259" t="s">
        <v>177</v>
      </c>
      <c r="D538" s="232"/>
      <c r="E538" s="233"/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  <c r="P538" s="230"/>
      <c r="Q538" s="230"/>
      <c r="R538" s="230"/>
      <c r="S538" s="230"/>
      <c r="T538" s="230"/>
      <c r="U538" s="230"/>
      <c r="V538" s="230"/>
      <c r="W538" s="230"/>
      <c r="X538" s="230"/>
      <c r="Y538" s="211"/>
      <c r="Z538" s="211"/>
      <c r="AA538" s="211"/>
      <c r="AB538" s="211"/>
      <c r="AC538" s="211"/>
      <c r="AD538" s="211"/>
      <c r="AE538" s="211"/>
      <c r="AF538" s="211"/>
      <c r="AG538" s="211" t="s">
        <v>161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28"/>
      <c r="B539" s="229"/>
      <c r="C539" s="259" t="s">
        <v>190</v>
      </c>
      <c r="D539" s="232"/>
      <c r="E539" s="233">
        <v>-1.38</v>
      </c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  <c r="P539" s="230"/>
      <c r="Q539" s="230"/>
      <c r="R539" s="230"/>
      <c r="S539" s="230"/>
      <c r="T539" s="230"/>
      <c r="U539" s="230"/>
      <c r="V539" s="230"/>
      <c r="W539" s="230"/>
      <c r="X539" s="230"/>
      <c r="Y539" s="211"/>
      <c r="Z539" s="211"/>
      <c r="AA539" s="211"/>
      <c r="AB539" s="211"/>
      <c r="AC539" s="211"/>
      <c r="AD539" s="211"/>
      <c r="AE539" s="211"/>
      <c r="AF539" s="211"/>
      <c r="AG539" s="211" t="s">
        <v>161</v>
      </c>
      <c r="AH539" s="211">
        <v>0</v>
      </c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1" x14ac:dyDescent="0.2">
      <c r="A540" s="228"/>
      <c r="B540" s="229"/>
      <c r="C540" s="259" t="s">
        <v>181</v>
      </c>
      <c r="D540" s="232"/>
      <c r="E540" s="233"/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  <c r="P540" s="230"/>
      <c r="Q540" s="230"/>
      <c r="R540" s="230"/>
      <c r="S540" s="230"/>
      <c r="T540" s="230"/>
      <c r="U540" s="230"/>
      <c r="V540" s="230"/>
      <c r="W540" s="230"/>
      <c r="X540" s="230"/>
      <c r="Y540" s="211"/>
      <c r="Z540" s="211"/>
      <c r="AA540" s="211"/>
      <c r="AB540" s="211"/>
      <c r="AC540" s="211"/>
      <c r="AD540" s="211"/>
      <c r="AE540" s="211"/>
      <c r="AF540" s="211"/>
      <c r="AG540" s="211" t="s">
        <v>161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1" x14ac:dyDescent="0.2">
      <c r="A541" s="228"/>
      <c r="B541" s="229"/>
      <c r="C541" s="259" t="s">
        <v>513</v>
      </c>
      <c r="D541" s="232"/>
      <c r="E541" s="233">
        <v>5.72</v>
      </c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  <c r="P541" s="230"/>
      <c r="Q541" s="230"/>
      <c r="R541" s="230"/>
      <c r="S541" s="230"/>
      <c r="T541" s="230"/>
      <c r="U541" s="230"/>
      <c r="V541" s="230"/>
      <c r="W541" s="230"/>
      <c r="X541" s="230"/>
      <c r="Y541" s="211"/>
      <c r="Z541" s="211"/>
      <c r="AA541" s="211"/>
      <c r="AB541" s="211"/>
      <c r="AC541" s="211"/>
      <c r="AD541" s="211"/>
      <c r="AE541" s="211"/>
      <c r="AF541" s="211"/>
      <c r="AG541" s="211" t="s">
        <v>161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28"/>
      <c r="B542" s="229"/>
      <c r="C542" s="259" t="s">
        <v>514</v>
      </c>
      <c r="D542" s="232"/>
      <c r="E542" s="233">
        <v>4.2699999999999996</v>
      </c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  <c r="P542" s="230"/>
      <c r="Q542" s="230"/>
      <c r="R542" s="230"/>
      <c r="S542" s="230"/>
      <c r="T542" s="230"/>
      <c r="U542" s="230"/>
      <c r="V542" s="230"/>
      <c r="W542" s="230"/>
      <c r="X542" s="230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161</v>
      </c>
      <c r="AH542" s="211">
        <v>0</v>
      </c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1" x14ac:dyDescent="0.2">
      <c r="A543" s="228"/>
      <c r="B543" s="229"/>
      <c r="C543" s="259" t="s">
        <v>177</v>
      </c>
      <c r="D543" s="232"/>
      <c r="E543" s="233"/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  <c r="P543" s="230"/>
      <c r="Q543" s="230"/>
      <c r="R543" s="230"/>
      <c r="S543" s="230"/>
      <c r="T543" s="230"/>
      <c r="U543" s="230"/>
      <c r="V543" s="230"/>
      <c r="W543" s="230"/>
      <c r="X543" s="230"/>
      <c r="Y543" s="211"/>
      <c r="Z543" s="211"/>
      <c r="AA543" s="211"/>
      <c r="AB543" s="211"/>
      <c r="AC543" s="211"/>
      <c r="AD543" s="211"/>
      <c r="AE543" s="211"/>
      <c r="AF543" s="211"/>
      <c r="AG543" s="211" t="s">
        <v>161</v>
      </c>
      <c r="AH543" s="211">
        <v>0</v>
      </c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28"/>
      <c r="B544" s="229"/>
      <c r="C544" s="259" t="s">
        <v>190</v>
      </c>
      <c r="D544" s="232"/>
      <c r="E544" s="233">
        <v>-1.38</v>
      </c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  <c r="P544" s="230"/>
      <c r="Q544" s="230"/>
      <c r="R544" s="230"/>
      <c r="S544" s="230"/>
      <c r="T544" s="230"/>
      <c r="U544" s="230"/>
      <c r="V544" s="230"/>
      <c r="W544" s="230"/>
      <c r="X544" s="230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161</v>
      </c>
      <c r="AH544" s="211">
        <v>0</v>
      </c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41">
        <v>92</v>
      </c>
      <c r="B545" s="242" t="s">
        <v>515</v>
      </c>
      <c r="C545" s="258" t="s">
        <v>516</v>
      </c>
      <c r="D545" s="243" t="s">
        <v>155</v>
      </c>
      <c r="E545" s="244">
        <v>22.673999999999999</v>
      </c>
      <c r="F545" s="245"/>
      <c r="G545" s="246">
        <f>ROUND(E545*F545,2)</f>
        <v>0</v>
      </c>
      <c r="H545" s="231"/>
      <c r="I545" s="230">
        <f>ROUND(E545*H545,2)</f>
        <v>0</v>
      </c>
      <c r="J545" s="231"/>
      <c r="K545" s="230">
        <f>ROUND(E545*J545,2)</f>
        <v>0</v>
      </c>
      <c r="L545" s="230">
        <v>15</v>
      </c>
      <c r="M545" s="230">
        <f>G545*(1+L545/100)</f>
        <v>0</v>
      </c>
      <c r="N545" s="230">
        <v>8.9999999999999998E-4</v>
      </c>
      <c r="O545" s="230">
        <f>ROUND(E545*N545,2)</f>
        <v>0.02</v>
      </c>
      <c r="P545" s="230">
        <v>0</v>
      </c>
      <c r="Q545" s="230">
        <f>ROUND(E545*P545,2)</f>
        <v>0</v>
      </c>
      <c r="R545" s="230"/>
      <c r="S545" s="230" t="s">
        <v>156</v>
      </c>
      <c r="T545" s="230" t="s">
        <v>157</v>
      </c>
      <c r="U545" s="230">
        <v>0</v>
      </c>
      <c r="V545" s="230">
        <f>ROUND(E545*U545,2)</f>
        <v>0</v>
      </c>
      <c r="W545" s="230"/>
      <c r="X545" s="230" t="s">
        <v>158</v>
      </c>
      <c r="Y545" s="211"/>
      <c r="Z545" s="211"/>
      <c r="AA545" s="211"/>
      <c r="AB545" s="211"/>
      <c r="AC545" s="211"/>
      <c r="AD545" s="211"/>
      <c r="AE545" s="211"/>
      <c r="AF545" s="211"/>
      <c r="AG545" s="211" t="s">
        <v>159</v>
      </c>
      <c r="AH545" s="211"/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28"/>
      <c r="B546" s="229"/>
      <c r="C546" s="259" t="s">
        <v>502</v>
      </c>
      <c r="D546" s="232"/>
      <c r="E546" s="233"/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  <c r="P546" s="230"/>
      <c r="Q546" s="230"/>
      <c r="R546" s="230"/>
      <c r="S546" s="230"/>
      <c r="T546" s="230"/>
      <c r="U546" s="230"/>
      <c r="V546" s="230"/>
      <c r="W546" s="230"/>
      <c r="X546" s="230"/>
      <c r="Y546" s="211"/>
      <c r="Z546" s="211"/>
      <c r="AA546" s="211"/>
      <c r="AB546" s="211"/>
      <c r="AC546" s="211"/>
      <c r="AD546" s="211"/>
      <c r="AE546" s="211"/>
      <c r="AF546" s="211"/>
      <c r="AG546" s="211" t="s">
        <v>161</v>
      </c>
      <c r="AH546" s="211">
        <v>0</v>
      </c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28"/>
      <c r="B547" s="229"/>
      <c r="C547" s="259" t="s">
        <v>503</v>
      </c>
      <c r="D547" s="232"/>
      <c r="E547" s="233"/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  <c r="P547" s="230"/>
      <c r="Q547" s="230"/>
      <c r="R547" s="230"/>
      <c r="S547" s="230"/>
      <c r="T547" s="230"/>
      <c r="U547" s="230"/>
      <c r="V547" s="230"/>
      <c r="W547" s="230"/>
      <c r="X547" s="230"/>
      <c r="Y547" s="211"/>
      <c r="Z547" s="211"/>
      <c r="AA547" s="211"/>
      <c r="AB547" s="211"/>
      <c r="AC547" s="211"/>
      <c r="AD547" s="211"/>
      <c r="AE547" s="211"/>
      <c r="AF547" s="211"/>
      <c r="AG547" s="211" t="s">
        <v>161</v>
      </c>
      <c r="AH547" s="211">
        <v>0</v>
      </c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outlineLevel="1" x14ac:dyDescent="0.2">
      <c r="A548" s="228"/>
      <c r="B548" s="229"/>
      <c r="C548" s="259" t="s">
        <v>511</v>
      </c>
      <c r="D548" s="232"/>
      <c r="E548" s="233">
        <v>9.02</v>
      </c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  <c r="P548" s="230"/>
      <c r="Q548" s="230"/>
      <c r="R548" s="230"/>
      <c r="S548" s="230"/>
      <c r="T548" s="230"/>
      <c r="U548" s="230"/>
      <c r="V548" s="230"/>
      <c r="W548" s="230"/>
      <c r="X548" s="230"/>
      <c r="Y548" s="211"/>
      <c r="Z548" s="211"/>
      <c r="AA548" s="211"/>
      <c r="AB548" s="211"/>
      <c r="AC548" s="211"/>
      <c r="AD548" s="211"/>
      <c r="AE548" s="211"/>
      <c r="AF548" s="211"/>
      <c r="AG548" s="211" t="s">
        <v>161</v>
      </c>
      <c r="AH548" s="211">
        <v>0</v>
      </c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28"/>
      <c r="B549" s="229"/>
      <c r="C549" s="259" t="s">
        <v>512</v>
      </c>
      <c r="D549" s="232"/>
      <c r="E549" s="233">
        <v>6.42</v>
      </c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  <c r="P549" s="230"/>
      <c r="Q549" s="230"/>
      <c r="R549" s="230"/>
      <c r="S549" s="230"/>
      <c r="T549" s="230"/>
      <c r="U549" s="230"/>
      <c r="V549" s="230"/>
      <c r="W549" s="230"/>
      <c r="X549" s="230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161</v>
      </c>
      <c r="AH549" s="211">
        <v>0</v>
      </c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28"/>
      <c r="B550" s="229"/>
      <c r="C550" s="259" t="s">
        <v>177</v>
      </c>
      <c r="D550" s="232"/>
      <c r="E550" s="233"/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  <c r="P550" s="230"/>
      <c r="Q550" s="230"/>
      <c r="R550" s="230"/>
      <c r="S550" s="230"/>
      <c r="T550" s="230"/>
      <c r="U550" s="230"/>
      <c r="V550" s="230"/>
      <c r="W550" s="230"/>
      <c r="X550" s="230"/>
      <c r="Y550" s="211"/>
      <c r="Z550" s="211"/>
      <c r="AA550" s="211"/>
      <c r="AB550" s="211"/>
      <c r="AC550" s="211"/>
      <c r="AD550" s="211"/>
      <c r="AE550" s="211"/>
      <c r="AF550" s="211"/>
      <c r="AG550" s="211" t="s">
        <v>161</v>
      </c>
      <c r="AH550" s="211">
        <v>0</v>
      </c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28"/>
      <c r="B551" s="229"/>
      <c r="C551" s="259" t="s">
        <v>190</v>
      </c>
      <c r="D551" s="232"/>
      <c r="E551" s="233">
        <v>-1.38</v>
      </c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  <c r="P551" s="230"/>
      <c r="Q551" s="230"/>
      <c r="R551" s="230"/>
      <c r="S551" s="230"/>
      <c r="T551" s="230"/>
      <c r="U551" s="230"/>
      <c r="V551" s="230"/>
      <c r="W551" s="230"/>
      <c r="X551" s="230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161</v>
      </c>
      <c r="AH551" s="211">
        <v>0</v>
      </c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28"/>
      <c r="B552" s="229"/>
      <c r="C552" s="259" t="s">
        <v>181</v>
      </c>
      <c r="D552" s="232"/>
      <c r="E552" s="233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30"/>
      <c r="Y552" s="211"/>
      <c r="Z552" s="211"/>
      <c r="AA552" s="211"/>
      <c r="AB552" s="211"/>
      <c r="AC552" s="211"/>
      <c r="AD552" s="211"/>
      <c r="AE552" s="211"/>
      <c r="AF552" s="211"/>
      <c r="AG552" s="211" t="s">
        <v>161</v>
      </c>
      <c r="AH552" s="211">
        <v>0</v>
      </c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28"/>
      <c r="B553" s="229"/>
      <c r="C553" s="259" t="s">
        <v>513</v>
      </c>
      <c r="D553" s="232"/>
      <c r="E553" s="233">
        <v>5.72</v>
      </c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  <c r="P553" s="230"/>
      <c r="Q553" s="230"/>
      <c r="R553" s="230"/>
      <c r="S553" s="230"/>
      <c r="T553" s="230"/>
      <c r="U553" s="230"/>
      <c r="V553" s="230"/>
      <c r="W553" s="230"/>
      <c r="X553" s="230"/>
      <c r="Y553" s="211"/>
      <c r="Z553" s="211"/>
      <c r="AA553" s="211"/>
      <c r="AB553" s="211"/>
      <c r="AC553" s="211"/>
      <c r="AD553" s="211"/>
      <c r="AE553" s="211"/>
      <c r="AF553" s="211"/>
      <c r="AG553" s="211" t="s">
        <v>161</v>
      </c>
      <c r="AH553" s="211">
        <v>0</v>
      </c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28"/>
      <c r="B554" s="229"/>
      <c r="C554" s="259" t="s">
        <v>514</v>
      </c>
      <c r="D554" s="232"/>
      <c r="E554" s="233">
        <v>4.2699999999999996</v>
      </c>
      <c r="F554" s="230"/>
      <c r="G554" s="230"/>
      <c r="H554" s="230"/>
      <c r="I554" s="230"/>
      <c r="J554" s="230"/>
      <c r="K554" s="230"/>
      <c r="L554" s="230"/>
      <c r="M554" s="230"/>
      <c r="N554" s="230"/>
      <c r="O554" s="230"/>
      <c r="P554" s="230"/>
      <c r="Q554" s="230"/>
      <c r="R554" s="230"/>
      <c r="S554" s="230"/>
      <c r="T554" s="230"/>
      <c r="U554" s="230"/>
      <c r="V554" s="230"/>
      <c r="W554" s="230"/>
      <c r="X554" s="230"/>
      <c r="Y554" s="211"/>
      <c r="Z554" s="211"/>
      <c r="AA554" s="211"/>
      <c r="AB554" s="211"/>
      <c r="AC554" s="211"/>
      <c r="AD554" s="211"/>
      <c r="AE554" s="211"/>
      <c r="AF554" s="211"/>
      <c r="AG554" s="211" t="s">
        <v>161</v>
      </c>
      <c r="AH554" s="211">
        <v>0</v>
      </c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28"/>
      <c r="B555" s="229"/>
      <c r="C555" s="259" t="s">
        <v>177</v>
      </c>
      <c r="D555" s="232"/>
      <c r="E555" s="233"/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  <c r="P555" s="230"/>
      <c r="Q555" s="230"/>
      <c r="R555" s="230"/>
      <c r="S555" s="230"/>
      <c r="T555" s="230"/>
      <c r="U555" s="230"/>
      <c r="V555" s="230"/>
      <c r="W555" s="230"/>
      <c r="X555" s="230"/>
      <c r="Y555" s="211"/>
      <c r="Z555" s="211"/>
      <c r="AA555" s="211"/>
      <c r="AB555" s="211"/>
      <c r="AC555" s="211"/>
      <c r="AD555" s="211"/>
      <c r="AE555" s="211"/>
      <c r="AF555" s="211"/>
      <c r="AG555" s="211" t="s">
        <v>161</v>
      </c>
      <c r="AH555" s="211">
        <v>0</v>
      </c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28"/>
      <c r="B556" s="229"/>
      <c r="C556" s="259" t="s">
        <v>190</v>
      </c>
      <c r="D556" s="232"/>
      <c r="E556" s="233">
        <v>-1.38</v>
      </c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30"/>
      <c r="Y556" s="211"/>
      <c r="Z556" s="211"/>
      <c r="AA556" s="211"/>
      <c r="AB556" s="211"/>
      <c r="AC556" s="211"/>
      <c r="AD556" s="211"/>
      <c r="AE556" s="211"/>
      <c r="AF556" s="211"/>
      <c r="AG556" s="211" t="s">
        <v>161</v>
      </c>
      <c r="AH556" s="211">
        <v>0</v>
      </c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48">
        <v>93</v>
      </c>
      <c r="B557" s="249" t="s">
        <v>517</v>
      </c>
      <c r="C557" s="261" t="s">
        <v>518</v>
      </c>
      <c r="D557" s="250" t="s">
        <v>0</v>
      </c>
      <c r="E557" s="251">
        <v>308.49099999999999</v>
      </c>
      <c r="F557" s="252"/>
      <c r="G557" s="253">
        <f>ROUND(E557*F557,2)</f>
        <v>0</v>
      </c>
      <c r="H557" s="231"/>
      <c r="I557" s="230">
        <f>ROUND(E557*H557,2)</f>
        <v>0</v>
      </c>
      <c r="J557" s="231"/>
      <c r="K557" s="230">
        <f>ROUND(E557*J557,2)</f>
        <v>0</v>
      </c>
      <c r="L557" s="230">
        <v>15</v>
      </c>
      <c r="M557" s="230">
        <f>G557*(1+L557/100)</f>
        <v>0</v>
      </c>
      <c r="N557" s="230">
        <v>0</v>
      </c>
      <c r="O557" s="230">
        <f>ROUND(E557*N557,2)</f>
        <v>0</v>
      </c>
      <c r="P557" s="230">
        <v>0</v>
      </c>
      <c r="Q557" s="230">
        <f>ROUND(E557*P557,2)</f>
        <v>0</v>
      </c>
      <c r="R557" s="230"/>
      <c r="S557" s="230" t="s">
        <v>156</v>
      </c>
      <c r="T557" s="230" t="s">
        <v>157</v>
      </c>
      <c r="U557" s="230">
        <v>0</v>
      </c>
      <c r="V557" s="230">
        <f>ROUND(E557*U557,2)</f>
        <v>0</v>
      </c>
      <c r="W557" s="230"/>
      <c r="X557" s="230" t="s">
        <v>158</v>
      </c>
      <c r="Y557" s="211"/>
      <c r="Z557" s="211"/>
      <c r="AA557" s="211"/>
      <c r="AB557" s="211"/>
      <c r="AC557" s="211"/>
      <c r="AD557" s="211"/>
      <c r="AE557" s="211"/>
      <c r="AF557" s="211"/>
      <c r="AG557" s="211" t="s">
        <v>159</v>
      </c>
      <c r="AH557" s="211"/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ht="22.5" outlineLevel="1" x14ac:dyDescent="0.2">
      <c r="A558" s="241">
        <v>94</v>
      </c>
      <c r="B558" s="242" t="s">
        <v>519</v>
      </c>
      <c r="C558" s="258" t="s">
        <v>520</v>
      </c>
      <c r="D558" s="243" t="s">
        <v>155</v>
      </c>
      <c r="E558" s="244">
        <v>25.217199999999998</v>
      </c>
      <c r="F558" s="245"/>
      <c r="G558" s="246">
        <f>ROUND(E558*F558,2)</f>
        <v>0</v>
      </c>
      <c r="H558" s="231"/>
      <c r="I558" s="230">
        <f>ROUND(E558*H558,2)</f>
        <v>0</v>
      </c>
      <c r="J558" s="231"/>
      <c r="K558" s="230">
        <f>ROUND(E558*J558,2)</f>
        <v>0</v>
      </c>
      <c r="L558" s="230">
        <v>15</v>
      </c>
      <c r="M558" s="230">
        <f>G558*(1+L558/100)</f>
        <v>0</v>
      </c>
      <c r="N558" s="230">
        <v>1.8499999999999999E-2</v>
      </c>
      <c r="O558" s="230">
        <f>ROUND(E558*N558,2)</f>
        <v>0.47</v>
      </c>
      <c r="P558" s="230">
        <v>0</v>
      </c>
      <c r="Q558" s="230">
        <f>ROUND(E558*P558,2)</f>
        <v>0</v>
      </c>
      <c r="R558" s="230"/>
      <c r="S558" s="230" t="s">
        <v>156</v>
      </c>
      <c r="T558" s="230" t="s">
        <v>157</v>
      </c>
      <c r="U558" s="230">
        <v>0</v>
      </c>
      <c r="V558" s="230">
        <f>ROUND(E558*U558,2)</f>
        <v>0</v>
      </c>
      <c r="W558" s="230"/>
      <c r="X558" s="230" t="s">
        <v>368</v>
      </c>
      <c r="Y558" s="211"/>
      <c r="Z558" s="211"/>
      <c r="AA558" s="211"/>
      <c r="AB558" s="211"/>
      <c r="AC558" s="211"/>
      <c r="AD558" s="211"/>
      <c r="AE558" s="211"/>
      <c r="AF558" s="211"/>
      <c r="AG558" s="211" t="s">
        <v>521</v>
      </c>
      <c r="AH558" s="211"/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28"/>
      <c r="B559" s="229"/>
      <c r="C559" s="259" t="s">
        <v>502</v>
      </c>
      <c r="D559" s="232"/>
      <c r="E559" s="233"/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30"/>
      <c r="Y559" s="211"/>
      <c r="Z559" s="211"/>
      <c r="AA559" s="211"/>
      <c r="AB559" s="211"/>
      <c r="AC559" s="211"/>
      <c r="AD559" s="211"/>
      <c r="AE559" s="211"/>
      <c r="AF559" s="211"/>
      <c r="AG559" s="211" t="s">
        <v>161</v>
      </c>
      <c r="AH559" s="211">
        <v>0</v>
      </c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28"/>
      <c r="B560" s="229"/>
      <c r="C560" s="259" t="s">
        <v>503</v>
      </c>
      <c r="D560" s="232"/>
      <c r="E560" s="233"/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  <c r="P560" s="230"/>
      <c r="Q560" s="230"/>
      <c r="R560" s="230"/>
      <c r="S560" s="230"/>
      <c r="T560" s="230"/>
      <c r="U560" s="230"/>
      <c r="V560" s="230"/>
      <c r="W560" s="230"/>
      <c r="X560" s="230"/>
      <c r="Y560" s="211"/>
      <c r="Z560" s="211"/>
      <c r="AA560" s="211"/>
      <c r="AB560" s="211"/>
      <c r="AC560" s="211"/>
      <c r="AD560" s="211"/>
      <c r="AE560" s="211"/>
      <c r="AF560" s="211"/>
      <c r="AG560" s="211" t="s">
        <v>161</v>
      </c>
      <c r="AH560" s="211">
        <v>0</v>
      </c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28"/>
      <c r="B561" s="229"/>
      <c r="C561" s="259" t="s">
        <v>522</v>
      </c>
      <c r="D561" s="232"/>
      <c r="E561" s="233">
        <v>9.92</v>
      </c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  <c r="T561" s="230"/>
      <c r="U561" s="230"/>
      <c r="V561" s="230"/>
      <c r="W561" s="230"/>
      <c r="X561" s="230"/>
      <c r="Y561" s="211"/>
      <c r="Z561" s="211"/>
      <c r="AA561" s="211"/>
      <c r="AB561" s="211"/>
      <c r="AC561" s="211"/>
      <c r="AD561" s="211"/>
      <c r="AE561" s="211"/>
      <c r="AF561" s="211"/>
      <c r="AG561" s="211" t="s">
        <v>161</v>
      </c>
      <c r="AH561" s="211">
        <v>0</v>
      </c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28"/>
      <c r="B562" s="229"/>
      <c r="C562" s="259" t="s">
        <v>523</v>
      </c>
      <c r="D562" s="232"/>
      <c r="E562" s="233">
        <v>7.07</v>
      </c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  <c r="P562" s="230"/>
      <c r="Q562" s="230"/>
      <c r="R562" s="230"/>
      <c r="S562" s="230"/>
      <c r="T562" s="230"/>
      <c r="U562" s="230"/>
      <c r="V562" s="230"/>
      <c r="W562" s="230"/>
      <c r="X562" s="230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161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28"/>
      <c r="B563" s="229"/>
      <c r="C563" s="259" t="s">
        <v>177</v>
      </c>
      <c r="D563" s="232"/>
      <c r="E563" s="233"/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  <c r="P563" s="230"/>
      <c r="Q563" s="230"/>
      <c r="R563" s="230"/>
      <c r="S563" s="230"/>
      <c r="T563" s="230"/>
      <c r="U563" s="230"/>
      <c r="V563" s="230"/>
      <c r="W563" s="230"/>
      <c r="X563" s="230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161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28"/>
      <c r="B564" s="229"/>
      <c r="C564" s="259" t="s">
        <v>190</v>
      </c>
      <c r="D564" s="232"/>
      <c r="E564" s="233">
        <v>-1.38</v>
      </c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  <c r="P564" s="230"/>
      <c r="Q564" s="230"/>
      <c r="R564" s="230"/>
      <c r="S564" s="230"/>
      <c r="T564" s="230"/>
      <c r="U564" s="230"/>
      <c r="V564" s="230"/>
      <c r="W564" s="230"/>
      <c r="X564" s="230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161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28"/>
      <c r="B565" s="229"/>
      <c r="C565" s="259" t="s">
        <v>181</v>
      </c>
      <c r="D565" s="232"/>
      <c r="E565" s="233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  <c r="P565" s="230"/>
      <c r="Q565" s="230"/>
      <c r="R565" s="230"/>
      <c r="S565" s="230"/>
      <c r="T565" s="230"/>
      <c r="U565" s="230"/>
      <c r="V565" s="230"/>
      <c r="W565" s="230"/>
      <c r="X565" s="230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161</v>
      </c>
      <c r="AH565" s="211">
        <v>0</v>
      </c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1" x14ac:dyDescent="0.2">
      <c r="A566" s="228"/>
      <c r="B566" s="229"/>
      <c r="C566" s="259" t="s">
        <v>524</v>
      </c>
      <c r="D566" s="232"/>
      <c r="E566" s="233">
        <v>6.29</v>
      </c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  <c r="P566" s="230"/>
      <c r="Q566" s="230"/>
      <c r="R566" s="230"/>
      <c r="S566" s="230"/>
      <c r="T566" s="230"/>
      <c r="U566" s="230"/>
      <c r="V566" s="230"/>
      <c r="W566" s="230"/>
      <c r="X566" s="230"/>
      <c r="Y566" s="211"/>
      <c r="Z566" s="211"/>
      <c r="AA566" s="211"/>
      <c r="AB566" s="211"/>
      <c r="AC566" s="211"/>
      <c r="AD566" s="211"/>
      <c r="AE566" s="211"/>
      <c r="AF566" s="211"/>
      <c r="AG566" s="211" t="s">
        <v>161</v>
      </c>
      <c r="AH566" s="211">
        <v>0</v>
      </c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28"/>
      <c r="B567" s="229"/>
      <c r="C567" s="259" t="s">
        <v>525</v>
      </c>
      <c r="D567" s="232"/>
      <c r="E567" s="233">
        <v>4.6900000000000004</v>
      </c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  <c r="P567" s="230"/>
      <c r="Q567" s="230"/>
      <c r="R567" s="230"/>
      <c r="S567" s="230"/>
      <c r="T567" s="230"/>
      <c r="U567" s="230"/>
      <c r="V567" s="230"/>
      <c r="W567" s="230"/>
      <c r="X567" s="230"/>
      <c r="Y567" s="211"/>
      <c r="Z567" s="211"/>
      <c r="AA567" s="211"/>
      <c r="AB567" s="211"/>
      <c r="AC567" s="211"/>
      <c r="AD567" s="211"/>
      <c r="AE567" s="211"/>
      <c r="AF567" s="211"/>
      <c r="AG567" s="211" t="s">
        <v>161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28"/>
      <c r="B568" s="229"/>
      <c r="C568" s="259" t="s">
        <v>177</v>
      </c>
      <c r="D568" s="232"/>
      <c r="E568" s="233"/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  <c r="P568" s="230"/>
      <c r="Q568" s="230"/>
      <c r="R568" s="230"/>
      <c r="S568" s="230"/>
      <c r="T568" s="230"/>
      <c r="U568" s="230"/>
      <c r="V568" s="230"/>
      <c r="W568" s="230"/>
      <c r="X568" s="230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161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28"/>
      <c r="B569" s="229"/>
      <c r="C569" s="259" t="s">
        <v>190</v>
      </c>
      <c r="D569" s="232"/>
      <c r="E569" s="233">
        <v>-1.38</v>
      </c>
      <c r="F569" s="230"/>
      <c r="G569" s="230"/>
      <c r="H569" s="230"/>
      <c r="I569" s="230"/>
      <c r="J569" s="230"/>
      <c r="K569" s="230"/>
      <c r="L569" s="230"/>
      <c r="M569" s="230"/>
      <c r="N569" s="230"/>
      <c r="O569" s="230"/>
      <c r="P569" s="230"/>
      <c r="Q569" s="230"/>
      <c r="R569" s="230"/>
      <c r="S569" s="230"/>
      <c r="T569" s="230"/>
      <c r="U569" s="230"/>
      <c r="V569" s="230"/>
      <c r="W569" s="230"/>
      <c r="X569" s="230"/>
      <c r="Y569" s="211"/>
      <c r="Z569" s="211"/>
      <c r="AA569" s="211"/>
      <c r="AB569" s="211"/>
      <c r="AC569" s="211"/>
      <c r="AD569" s="211"/>
      <c r="AE569" s="211"/>
      <c r="AF569" s="211"/>
      <c r="AG569" s="211" t="s">
        <v>161</v>
      </c>
      <c r="AH569" s="211">
        <v>0</v>
      </c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41">
        <v>95</v>
      </c>
      <c r="B570" s="242" t="s">
        <v>526</v>
      </c>
      <c r="C570" s="258" t="s">
        <v>527</v>
      </c>
      <c r="D570" s="243" t="s">
        <v>155</v>
      </c>
      <c r="E570" s="244">
        <v>22.673999999999999</v>
      </c>
      <c r="F570" s="245"/>
      <c r="G570" s="246">
        <f>ROUND(E570*F570,2)</f>
        <v>0</v>
      </c>
      <c r="H570" s="231"/>
      <c r="I570" s="230">
        <f>ROUND(E570*H570,2)</f>
        <v>0</v>
      </c>
      <c r="J570" s="231"/>
      <c r="K570" s="230">
        <f>ROUND(E570*J570,2)</f>
        <v>0</v>
      </c>
      <c r="L570" s="230">
        <v>15</v>
      </c>
      <c r="M570" s="230">
        <f>G570*(1+L570/100)</f>
        <v>0</v>
      </c>
      <c r="N570" s="230">
        <v>5.2399999999999999E-3</v>
      </c>
      <c r="O570" s="230">
        <f>ROUND(E570*N570,2)</f>
        <v>0.12</v>
      </c>
      <c r="P570" s="230">
        <v>0</v>
      </c>
      <c r="Q570" s="230">
        <f>ROUND(E570*P570,2)</f>
        <v>0</v>
      </c>
      <c r="R570" s="230"/>
      <c r="S570" s="230" t="s">
        <v>156</v>
      </c>
      <c r="T570" s="230" t="s">
        <v>157</v>
      </c>
      <c r="U570" s="230">
        <v>0</v>
      </c>
      <c r="V570" s="230">
        <f>ROUND(E570*U570,2)</f>
        <v>0</v>
      </c>
      <c r="W570" s="230"/>
      <c r="X570" s="230" t="s">
        <v>368</v>
      </c>
      <c r="Y570" s="211"/>
      <c r="Z570" s="211"/>
      <c r="AA570" s="211"/>
      <c r="AB570" s="211"/>
      <c r="AC570" s="211"/>
      <c r="AD570" s="211"/>
      <c r="AE570" s="211"/>
      <c r="AF570" s="211"/>
      <c r="AG570" s="211" t="s">
        <v>369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28"/>
      <c r="B571" s="229"/>
      <c r="C571" s="259" t="s">
        <v>502</v>
      </c>
      <c r="D571" s="232"/>
      <c r="E571" s="233"/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  <c r="P571" s="230"/>
      <c r="Q571" s="230"/>
      <c r="R571" s="230"/>
      <c r="S571" s="230"/>
      <c r="T571" s="230"/>
      <c r="U571" s="230"/>
      <c r="V571" s="230"/>
      <c r="W571" s="230"/>
      <c r="X571" s="230"/>
      <c r="Y571" s="211"/>
      <c r="Z571" s="211"/>
      <c r="AA571" s="211"/>
      <c r="AB571" s="211"/>
      <c r="AC571" s="211"/>
      <c r="AD571" s="211"/>
      <c r="AE571" s="211"/>
      <c r="AF571" s="211"/>
      <c r="AG571" s="211" t="s">
        <v>161</v>
      </c>
      <c r="AH571" s="211">
        <v>0</v>
      </c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28"/>
      <c r="B572" s="229"/>
      <c r="C572" s="259" t="s">
        <v>503</v>
      </c>
      <c r="D572" s="232"/>
      <c r="E572" s="233"/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  <c r="P572" s="230"/>
      <c r="Q572" s="230"/>
      <c r="R572" s="230"/>
      <c r="S572" s="230"/>
      <c r="T572" s="230"/>
      <c r="U572" s="230"/>
      <c r="V572" s="230"/>
      <c r="W572" s="230"/>
      <c r="X572" s="230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161</v>
      </c>
      <c r="AH572" s="211">
        <v>0</v>
      </c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28"/>
      <c r="B573" s="229"/>
      <c r="C573" s="259" t="s">
        <v>511</v>
      </c>
      <c r="D573" s="232"/>
      <c r="E573" s="233">
        <v>9.02</v>
      </c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  <c r="P573" s="230"/>
      <c r="Q573" s="230"/>
      <c r="R573" s="230"/>
      <c r="S573" s="230"/>
      <c r="T573" s="230"/>
      <c r="U573" s="230"/>
      <c r="V573" s="230"/>
      <c r="W573" s="230"/>
      <c r="X573" s="230"/>
      <c r="Y573" s="211"/>
      <c r="Z573" s="211"/>
      <c r="AA573" s="211"/>
      <c r="AB573" s="211"/>
      <c r="AC573" s="211"/>
      <c r="AD573" s="211"/>
      <c r="AE573" s="211"/>
      <c r="AF573" s="211"/>
      <c r="AG573" s="211" t="s">
        <v>161</v>
      </c>
      <c r="AH573" s="211">
        <v>0</v>
      </c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outlineLevel="1" x14ac:dyDescent="0.2">
      <c r="A574" s="228"/>
      <c r="B574" s="229"/>
      <c r="C574" s="259" t="s">
        <v>512</v>
      </c>
      <c r="D574" s="232"/>
      <c r="E574" s="233">
        <v>6.42</v>
      </c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  <c r="P574" s="230"/>
      <c r="Q574" s="230"/>
      <c r="R574" s="230"/>
      <c r="S574" s="230"/>
      <c r="T574" s="230"/>
      <c r="U574" s="230"/>
      <c r="V574" s="230"/>
      <c r="W574" s="230"/>
      <c r="X574" s="230"/>
      <c r="Y574" s="211"/>
      <c r="Z574" s="211"/>
      <c r="AA574" s="211"/>
      <c r="AB574" s="211"/>
      <c r="AC574" s="211"/>
      <c r="AD574" s="211"/>
      <c r="AE574" s="211"/>
      <c r="AF574" s="211"/>
      <c r="AG574" s="211" t="s">
        <v>161</v>
      </c>
      <c r="AH574" s="211">
        <v>0</v>
      </c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28"/>
      <c r="B575" s="229"/>
      <c r="C575" s="259" t="s">
        <v>177</v>
      </c>
      <c r="D575" s="232"/>
      <c r="E575" s="233"/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  <c r="P575" s="230"/>
      <c r="Q575" s="230"/>
      <c r="R575" s="230"/>
      <c r="S575" s="230"/>
      <c r="T575" s="230"/>
      <c r="U575" s="230"/>
      <c r="V575" s="230"/>
      <c r="W575" s="230"/>
      <c r="X575" s="230"/>
      <c r="Y575" s="211"/>
      <c r="Z575" s="211"/>
      <c r="AA575" s="211"/>
      <c r="AB575" s="211"/>
      <c r="AC575" s="211"/>
      <c r="AD575" s="211"/>
      <c r="AE575" s="211"/>
      <c r="AF575" s="211"/>
      <c r="AG575" s="211" t="s">
        <v>161</v>
      </c>
      <c r="AH575" s="211">
        <v>0</v>
      </c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outlineLevel="1" x14ac:dyDescent="0.2">
      <c r="A576" s="228"/>
      <c r="B576" s="229"/>
      <c r="C576" s="259" t="s">
        <v>190</v>
      </c>
      <c r="D576" s="232"/>
      <c r="E576" s="233">
        <v>-1.38</v>
      </c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  <c r="P576" s="230"/>
      <c r="Q576" s="230"/>
      <c r="R576" s="230"/>
      <c r="S576" s="230"/>
      <c r="T576" s="230"/>
      <c r="U576" s="230"/>
      <c r="V576" s="230"/>
      <c r="W576" s="230"/>
      <c r="X576" s="230"/>
      <c r="Y576" s="211"/>
      <c r="Z576" s="211"/>
      <c r="AA576" s="211"/>
      <c r="AB576" s="211"/>
      <c r="AC576" s="211"/>
      <c r="AD576" s="211"/>
      <c r="AE576" s="211"/>
      <c r="AF576" s="211"/>
      <c r="AG576" s="211" t="s">
        <v>161</v>
      </c>
      <c r="AH576" s="211">
        <v>0</v>
      </c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28"/>
      <c r="B577" s="229"/>
      <c r="C577" s="259" t="s">
        <v>181</v>
      </c>
      <c r="D577" s="232"/>
      <c r="E577" s="233"/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  <c r="P577" s="230"/>
      <c r="Q577" s="230"/>
      <c r="R577" s="230"/>
      <c r="S577" s="230"/>
      <c r="T577" s="230"/>
      <c r="U577" s="230"/>
      <c r="V577" s="230"/>
      <c r="W577" s="230"/>
      <c r="X577" s="230"/>
      <c r="Y577" s="211"/>
      <c r="Z577" s="211"/>
      <c r="AA577" s="211"/>
      <c r="AB577" s="211"/>
      <c r="AC577" s="211"/>
      <c r="AD577" s="211"/>
      <c r="AE577" s="211"/>
      <c r="AF577" s="211"/>
      <c r="AG577" s="211" t="s">
        <v>161</v>
      </c>
      <c r="AH577" s="211">
        <v>0</v>
      </c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28"/>
      <c r="B578" s="229"/>
      <c r="C578" s="259" t="s">
        <v>513</v>
      </c>
      <c r="D578" s="232"/>
      <c r="E578" s="233">
        <v>5.72</v>
      </c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  <c r="P578" s="230"/>
      <c r="Q578" s="230"/>
      <c r="R578" s="230"/>
      <c r="S578" s="230"/>
      <c r="T578" s="230"/>
      <c r="U578" s="230"/>
      <c r="V578" s="230"/>
      <c r="W578" s="230"/>
      <c r="X578" s="230"/>
      <c r="Y578" s="211"/>
      <c r="Z578" s="211"/>
      <c r="AA578" s="211"/>
      <c r="AB578" s="211"/>
      <c r="AC578" s="211"/>
      <c r="AD578" s="211"/>
      <c r="AE578" s="211"/>
      <c r="AF578" s="211"/>
      <c r="AG578" s="211" t="s">
        <v>161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28"/>
      <c r="B579" s="229"/>
      <c r="C579" s="259" t="s">
        <v>514</v>
      </c>
      <c r="D579" s="232"/>
      <c r="E579" s="233">
        <v>4.2699999999999996</v>
      </c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  <c r="P579" s="230"/>
      <c r="Q579" s="230"/>
      <c r="R579" s="230"/>
      <c r="S579" s="230"/>
      <c r="T579" s="230"/>
      <c r="U579" s="230"/>
      <c r="V579" s="230"/>
      <c r="W579" s="230"/>
      <c r="X579" s="230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161</v>
      </c>
      <c r="AH579" s="211">
        <v>0</v>
      </c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28"/>
      <c r="B580" s="229"/>
      <c r="C580" s="259" t="s">
        <v>177</v>
      </c>
      <c r="D580" s="232"/>
      <c r="E580" s="233"/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  <c r="P580" s="230"/>
      <c r="Q580" s="230"/>
      <c r="R580" s="230"/>
      <c r="S580" s="230"/>
      <c r="T580" s="230"/>
      <c r="U580" s="230"/>
      <c r="V580" s="230"/>
      <c r="W580" s="230"/>
      <c r="X580" s="230"/>
      <c r="Y580" s="211"/>
      <c r="Z580" s="211"/>
      <c r="AA580" s="211"/>
      <c r="AB580" s="211"/>
      <c r="AC580" s="211"/>
      <c r="AD580" s="211"/>
      <c r="AE580" s="211"/>
      <c r="AF580" s="211"/>
      <c r="AG580" s="211" t="s">
        <v>161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28"/>
      <c r="B581" s="229"/>
      <c r="C581" s="259" t="s">
        <v>190</v>
      </c>
      <c r="D581" s="232"/>
      <c r="E581" s="233">
        <v>-1.38</v>
      </c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  <c r="P581" s="230"/>
      <c r="Q581" s="230"/>
      <c r="R581" s="230"/>
      <c r="S581" s="230"/>
      <c r="T581" s="230"/>
      <c r="U581" s="230"/>
      <c r="V581" s="230"/>
      <c r="W581" s="230"/>
      <c r="X581" s="230"/>
      <c r="Y581" s="211"/>
      <c r="Z581" s="211"/>
      <c r="AA581" s="211"/>
      <c r="AB581" s="211"/>
      <c r="AC581" s="211"/>
      <c r="AD581" s="211"/>
      <c r="AE581" s="211"/>
      <c r="AF581" s="211"/>
      <c r="AG581" s="211" t="s">
        <v>161</v>
      </c>
      <c r="AH581" s="211">
        <v>0</v>
      </c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x14ac:dyDescent="0.2">
      <c r="A582" s="235" t="s">
        <v>151</v>
      </c>
      <c r="B582" s="236" t="s">
        <v>107</v>
      </c>
      <c r="C582" s="257" t="s">
        <v>108</v>
      </c>
      <c r="D582" s="237"/>
      <c r="E582" s="238"/>
      <c r="F582" s="239"/>
      <c r="G582" s="240">
        <f>SUMIF(AG583:AG594,"&lt;&gt;NOR",G583:G594)</f>
        <v>0</v>
      </c>
      <c r="H582" s="234"/>
      <c r="I582" s="234">
        <f>SUM(I583:I594)</f>
        <v>0</v>
      </c>
      <c r="J582" s="234"/>
      <c r="K582" s="234">
        <f>SUM(K583:K594)</f>
        <v>0</v>
      </c>
      <c r="L582" s="234"/>
      <c r="M582" s="234">
        <f>SUM(M583:M594)</f>
        <v>0</v>
      </c>
      <c r="N582" s="234"/>
      <c r="O582" s="234">
        <f>SUM(O583:O594)</f>
        <v>0.02</v>
      </c>
      <c r="P582" s="234"/>
      <c r="Q582" s="234">
        <f>SUM(Q583:Q594)</f>
        <v>0</v>
      </c>
      <c r="R582" s="234"/>
      <c r="S582" s="234"/>
      <c r="T582" s="234"/>
      <c r="U582" s="234"/>
      <c r="V582" s="234">
        <f>SUM(V583:V594)</f>
        <v>0</v>
      </c>
      <c r="W582" s="234"/>
      <c r="X582" s="234"/>
      <c r="AG582" t="s">
        <v>152</v>
      </c>
    </row>
    <row r="583" spans="1:60" outlineLevel="1" x14ac:dyDescent="0.2">
      <c r="A583" s="241">
        <v>96</v>
      </c>
      <c r="B583" s="242" t="s">
        <v>528</v>
      </c>
      <c r="C583" s="258" t="s">
        <v>529</v>
      </c>
      <c r="D583" s="243" t="s">
        <v>155</v>
      </c>
      <c r="E583" s="244">
        <v>0.72599999999999998</v>
      </c>
      <c r="F583" s="245"/>
      <c r="G583" s="246">
        <f>ROUND(E583*F583,2)</f>
        <v>0</v>
      </c>
      <c r="H583" s="231"/>
      <c r="I583" s="230">
        <f>ROUND(E583*H583,2)</f>
        <v>0</v>
      </c>
      <c r="J583" s="231"/>
      <c r="K583" s="230">
        <f>ROUND(E583*J583,2)</f>
        <v>0</v>
      </c>
      <c r="L583" s="230">
        <v>15</v>
      </c>
      <c r="M583" s="230">
        <f>G583*(1+L583/100)</f>
        <v>0</v>
      </c>
      <c r="N583" s="230">
        <v>2.7999999999999998E-4</v>
      </c>
      <c r="O583" s="230">
        <f>ROUND(E583*N583,2)</f>
        <v>0</v>
      </c>
      <c r="P583" s="230">
        <v>0</v>
      </c>
      <c r="Q583" s="230">
        <f>ROUND(E583*P583,2)</f>
        <v>0</v>
      </c>
      <c r="R583" s="230"/>
      <c r="S583" s="230" t="s">
        <v>156</v>
      </c>
      <c r="T583" s="230" t="s">
        <v>157</v>
      </c>
      <c r="U583" s="230">
        <v>0</v>
      </c>
      <c r="V583" s="230">
        <f>ROUND(E583*U583,2)</f>
        <v>0</v>
      </c>
      <c r="W583" s="230"/>
      <c r="X583" s="230" t="s">
        <v>158</v>
      </c>
      <c r="Y583" s="211"/>
      <c r="Z583" s="211"/>
      <c r="AA583" s="211"/>
      <c r="AB583" s="211"/>
      <c r="AC583" s="211"/>
      <c r="AD583" s="211"/>
      <c r="AE583" s="211"/>
      <c r="AF583" s="211"/>
      <c r="AG583" s="211" t="s">
        <v>159</v>
      </c>
      <c r="AH583" s="211"/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28"/>
      <c r="B584" s="229"/>
      <c r="C584" s="260" t="s">
        <v>530</v>
      </c>
      <c r="D584" s="247"/>
      <c r="E584" s="247"/>
      <c r="F584" s="247"/>
      <c r="G584" s="247"/>
      <c r="H584" s="230"/>
      <c r="I584" s="230"/>
      <c r="J584" s="230"/>
      <c r="K584" s="230"/>
      <c r="L584" s="230"/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30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169</v>
      </c>
      <c r="AH584" s="211"/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28"/>
      <c r="B585" s="229"/>
      <c r="C585" s="259" t="s">
        <v>399</v>
      </c>
      <c r="D585" s="232"/>
      <c r="E585" s="233"/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  <c r="P585" s="230"/>
      <c r="Q585" s="230"/>
      <c r="R585" s="230"/>
      <c r="S585" s="230"/>
      <c r="T585" s="230"/>
      <c r="U585" s="230"/>
      <c r="V585" s="230"/>
      <c r="W585" s="230"/>
      <c r="X585" s="230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161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28"/>
      <c r="B586" s="229"/>
      <c r="C586" s="259" t="s">
        <v>531</v>
      </c>
      <c r="D586" s="232"/>
      <c r="E586" s="233">
        <v>0.14000000000000001</v>
      </c>
      <c r="F586" s="230"/>
      <c r="G586" s="230"/>
      <c r="H586" s="230"/>
      <c r="I586" s="230"/>
      <c r="J586" s="230"/>
      <c r="K586" s="230"/>
      <c r="L586" s="230"/>
      <c r="M586" s="230"/>
      <c r="N586" s="230"/>
      <c r="O586" s="230"/>
      <c r="P586" s="230"/>
      <c r="Q586" s="230"/>
      <c r="R586" s="230"/>
      <c r="S586" s="230"/>
      <c r="T586" s="230"/>
      <c r="U586" s="230"/>
      <c r="V586" s="230"/>
      <c r="W586" s="230"/>
      <c r="X586" s="230"/>
      <c r="Y586" s="211"/>
      <c r="Z586" s="211"/>
      <c r="AA586" s="211"/>
      <c r="AB586" s="211"/>
      <c r="AC586" s="211"/>
      <c r="AD586" s="211"/>
      <c r="AE586" s="211"/>
      <c r="AF586" s="211"/>
      <c r="AG586" s="211" t="s">
        <v>161</v>
      </c>
      <c r="AH586" s="211">
        <v>0</v>
      </c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28"/>
      <c r="B587" s="229"/>
      <c r="C587" s="259" t="s">
        <v>532</v>
      </c>
      <c r="D587" s="232"/>
      <c r="E587" s="233">
        <v>0.59</v>
      </c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  <c r="P587" s="230"/>
      <c r="Q587" s="230"/>
      <c r="R587" s="230"/>
      <c r="S587" s="230"/>
      <c r="T587" s="230"/>
      <c r="U587" s="230"/>
      <c r="V587" s="230"/>
      <c r="W587" s="230"/>
      <c r="X587" s="230"/>
      <c r="Y587" s="211"/>
      <c r="Z587" s="211"/>
      <c r="AA587" s="211"/>
      <c r="AB587" s="211"/>
      <c r="AC587" s="211"/>
      <c r="AD587" s="211"/>
      <c r="AE587" s="211"/>
      <c r="AF587" s="211"/>
      <c r="AG587" s="211" t="s">
        <v>161</v>
      </c>
      <c r="AH587" s="211">
        <v>0</v>
      </c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41">
        <v>97</v>
      </c>
      <c r="B588" s="242" t="s">
        <v>533</v>
      </c>
      <c r="C588" s="258" t="s">
        <v>534</v>
      </c>
      <c r="D588" s="243" t="s">
        <v>155</v>
      </c>
      <c r="E588" s="244">
        <v>46.7</v>
      </c>
      <c r="F588" s="245"/>
      <c r="G588" s="246">
        <f>ROUND(E588*F588,2)</f>
        <v>0</v>
      </c>
      <c r="H588" s="231"/>
      <c r="I588" s="230">
        <f>ROUND(E588*H588,2)</f>
        <v>0</v>
      </c>
      <c r="J588" s="231"/>
      <c r="K588" s="230">
        <f>ROUND(E588*J588,2)</f>
        <v>0</v>
      </c>
      <c r="L588" s="230">
        <v>15</v>
      </c>
      <c r="M588" s="230">
        <f>G588*(1+L588/100)</f>
        <v>0</v>
      </c>
      <c r="N588" s="230">
        <v>3.4000000000000002E-4</v>
      </c>
      <c r="O588" s="230">
        <f>ROUND(E588*N588,2)</f>
        <v>0.02</v>
      </c>
      <c r="P588" s="230">
        <v>0</v>
      </c>
      <c r="Q588" s="230">
        <f>ROUND(E588*P588,2)</f>
        <v>0</v>
      </c>
      <c r="R588" s="230"/>
      <c r="S588" s="230" t="s">
        <v>156</v>
      </c>
      <c r="T588" s="230" t="s">
        <v>157</v>
      </c>
      <c r="U588" s="230">
        <v>0</v>
      </c>
      <c r="V588" s="230">
        <f>ROUND(E588*U588,2)</f>
        <v>0</v>
      </c>
      <c r="W588" s="230"/>
      <c r="X588" s="230" t="s">
        <v>158</v>
      </c>
      <c r="Y588" s="211"/>
      <c r="Z588" s="211"/>
      <c r="AA588" s="211"/>
      <c r="AB588" s="211"/>
      <c r="AC588" s="211"/>
      <c r="AD588" s="211"/>
      <c r="AE588" s="211"/>
      <c r="AF588" s="211"/>
      <c r="AG588" s="211" t="s">
        <v>159</v>
      </c>
      <c r="AH588" s="211"/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1" x14ac:dyDescent="0.2">
      <c r="A589" s="228"/>
      <c r="B589" s="229"/>
      <c r="C589" s="260" t="s">
        <v>535</v>
      </c>
      <c r="D589" s="247"/>
      <c r="E589" s="247"/>
      <c r="F589" s="247"/>
      <c r="G589" s="247"/>
      <c r="H589" s="230"/>
      <c r="I589" s="230"/>
      <c r="J589" s="230"/>
      <c r="K589" s="230"/>
      <c r="L589" s="230"/>
      <c r="M589" s="230"/>
      <c r="N589" s="230"/>
      <c r="O589" s="230"/>
      <c r="P589" s="230"/>
      <c r="Q589" s="230"/>
      <c r="R589" s="230"/>
      <c r="S589" s="230"/>
      <c r="T589" s="230"/>
      <c r="U589" s="230"/>
      <c r="V589" s="230"/>
      <c r="W589" s="230"/>
      <c r="X589" s="230"/>
      <c r="Y589" s="211"/>
      <c r="Z589" s="211"/>
      <c r="AA589" s="211"/>
      <c r="AB589" s="211"/>
      <c r="AC589" s="211"/>
      <c r="AD589" s="211"/>
      <c r="AE589" s="211"/>
      <c r="AF589" s="211"/>
      <c r="AG589" s="211" t="s">
        <v>169</v>
      </c>
      <c r="AH589" s="211"/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28"/>
      <c r="B590" s="229"/>
      <c r="C590" s="259" t="s">
        <v>444</v>
      </c>
      <c r="D590" s="232"/>
      <c r="E590" s="233"/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  <c r="P590" s="230"/>
      <c r="Q590" s="230"/>
      <c r="R590" s="230"/>
      <c r="S590" s="230"/>
      <c r="T590" s="230"/>
      <c r="U590" s="230"/>
      <c r="V590" s="230"/>
      <c r="W590" s="230"/>
      <c r="X590" s="230"/>
      <c r="Y590" s="211"/>
      <c r="Z590" s="211"/>
      <c r="AA590" s="211"/>
      <c r="AB590" s="211"/>
      <c r="AC590" s="211"/>
      <c r="AD590" s="211"/>
      <c r="AE590" s="211"/>
      <c r="AF590" s="211"/>
      <c r="AG590" s="211" t="s">
        <v>161</v>
      </c>
      <c r="AH590" s="211">
        <v>0</v>
      </c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28"/>
      <c r="B591" s="229"/>
      <c r="C591" s="259" t="s">
        <v>198</v>
      </c>
      <c r="D591" s="232"/>
      <c r="E591" s="233"/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  <c r="P591" s="230"/>
      <c r="Q591" s="230"/>
      <c r="R591" s="230"/>
      <c r="S591" s="230"/>
      <c r="T591" s="230"/>
      <c r="U591" s="230"/>
      <c r="V591" s="230"/>
      <c r="W591" s="230"/>
      <c r="X591" s="230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161</v>
      </c>
      <c r="AH591" s="211">
        <v>0</v>
      </c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28"/>
      <c r="B592" s="229"/>
      <c r="C592" s="259" t="s">
        <v>454</v>
      </c>
      <c r="D592" s="232"/>
      <c r="E592" s="233">
        <v>15.4</v>
      </c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  <c r="P592" s="230"/>
      <c r="Q592" s="230"/>
      <c r="R592" s="230"/>
      <c r="S592" s="230"/>
      <c r="T592" s="230"/>
      <c r="U592" s="230"/>
      <c r="V592" s="230"/>
      <c r="W592" s="230"/>
      <c r="X592" s="230"/>
      <c r="Y592" s="211"/>
      <c r="Z592" s="211"/>
      <c r="AA592" s="211"/>
      <c r="AB592" s="211"/>
      <c r="AC592" s="211"/>
      <c r="AD592" s="211"/>
      <c r="AE592" s="211"/>
      <c r="AF592" s="211"/>
      <c r="AG592" s="211" t="s">
        <v>161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28"/>
      <c r="B593" s="229"/>
      <c r="C593" s="259" t="s">
        <v>202</v>
      </c>
      <c r="D593" s="232"/>
      <c r="E593" s="233"/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  <c r="P593" s="230"/>
      <c r="Q593" s="230"/>
      <c r="R593" s="230"/>
      <c r="S593" s="230"/>
      <c r="T593" s="230"/>
      <c r="U593" s="230"/>
      <c r="V593" s="230"/>
      <c r="W593" s="230"/>
      <c r="X593" s="230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161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28"/>
      <c r="B594" s="229"/>
      <c r="C594" s="259" t="s">
        <v>455</v>
      </c>
      <c r="D594" s="232"/>
      <c r="E594" s="233">
        <v>31.3</v>
      </c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  <c r="P594" s="230"/>
      <c r="Q594" s="230"/>
      <c r="R594" s="230"/>
      <c r="S594" s="230"/>
      <c r="T594" s="230"/>
      <c r="U594" s="230"/>
      <c r="V594" s="230"/>
      <c r="W594" s="230"/>
      <c r="X594" s="230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161</v>
      </c>
      <c r="AH594" s="211">
        <v>0</v>
      </c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x14ac:dyDescent="0.2">
      <c r="A595" s="235" t="s">
        <v>151</v>
      </c>
      <c r="B595" s="236" t="s">
        <v>109</v>
      </c>
      <c r="C595" s="257" t="s">
        <v>110</v>
      </c>
      <c r="D595" s="237"/>
      <c r="E595" s="238"/>
      <c r="F595" s="239"/>
      <c r="G595" s="240">
        <f>SUMIF(AG596:AG750,"&lt;&gt;NOR",G596:G750)</f>
        <v>0</v>
      </c>
      <c r="H595" s="234"/>
      <c r="I595" s="234">
        <f>SUM(I596:I750)</f>
        <v>0</v>
      </c>
      <c r="J595" s="234"/>
      <c r="K595" s="234">
        <f>SUM(K596:K750)</f>
        <v>0</v>
      </c>
      <c r="L595" s="234"/>
      <c r="M595" s="234">
        <f>SUM(M596:M750)</f>
        <v>0</v>
      </c>
      <c r="N595" s="234"/>
      <c r="O595" s="234">
        <f>SUM(O596:O750)</f>
        <v>7.0000000000000007E-2</v>
      </c>
      <c r="P595" s="234"/>
      <c r="Q595" s="234">
        <f>SUM(Q596:Q750)</f>
        <v>0</v>
      </c>
      <c r="R595" s="234"/>
      <c r="S595" s="234"/>
      <c r="T595" s="234"/>
      <c r="U595" s="234"/>
      <c r="V595" s="234">
        <f>SUM(V596:V750)</f>
        <v>0</v>
      </c>
      <c r="W595" s="234"/>
      <c r="X595" s="234"/>
      <c r="AG595" t="s">
        <v>152</v>
      </c>
    </row>
    <row r="596" spans="1:60" outlineLevel="1" x14ac:dyDescent="0.2">
      <c r="A596" s="241">
        <v>98</v>
      </c>
      <c r="B596" s="242" t="s">
        <v>536</v>
      </c>
      <c r="C596" s="258" t="s">
        <v>537</v>
      </c>
      <c r="D596" s="243" t="s">
        <v>155</v>
      </c>
      <c r="E596" s="244">
        <v>314.95139999999998</v>
      </c>
      <c r="F596" s="245"/>
      <c r="G596" s="246">
        <f>ROUND(E596*F596,2)</f>
        <v>0</v>
      </c>
      <c r="H596" s="231"/>
      <c r="I596" s="230">
        <f>ROUND(E596*H596,2)</f>
        <v>0</v>
      </c>
      <c r="J596" s="231"/>
      <c r="K596" s="230">
        <f>ROUND(E596*J596,2)</f>
        <v>0</v>
      </c>
      <c r="L596" s="230">
        <v>15</v>
      </c>
      <c r="M596" s="230">
        <f>G596*(1+L596/100)</f>
        <v>0</v>
      </c>
      <c r="N596" s="230">
        <v>0</v>
      </c>
      <c r="O596" s="230">
        <f>ROUND(E596*N596,2)</f>
        <v>0</v>
      </c>
      <c r="P596" s="230">
        <v>0</v>
      </c>
      <c r="Q596" s="230">
        <f>ROUND(E596*P596,2)</f>
        <v>0</v>
      </c>
      <c r="R596" s="230"/>
      <c r="S596" s="230" t="s">
        <v>156</v>
      </c>
      <c r="T596" s="230" t="s">
        <v>157</v>
      </c>
      <c r="U596" s="230">
        <v>0</v>
      </c>
      <c r="V596" s="230">
        <f>ROUND(E596*U596,2)</f>
        <v>0</v>
      </c>
      <c r="W596" s="230"/>
      <c r="X596" s="230" t="s">
        <v>158</v>
      </c>
      <c r="Y596" s="211"/>
      <c r="Z596" s="211"/>
      <c r="AA596" s="211"/>
      <c r="AB596" s="211"/>
      <c r="AC596" s="211"/>
      <c r="AD596" s="211"/>
      <c r="AE596" s="211"/>
      <c r="AF596" s="211"/>
      <c r="AG596" s="211" t="s">
        <v>159</v>
      </c>
      <c r="AH596" s="211"/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28"/>
      <c r="B597" s="229"/>
      <c r="C597" s="259" t="s">
        <v>174</v>
      </c>
      <c r="D597" s="232"/>
      <c r="E597" s="233"/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  <c r="P597" s="230"/>
      <c r="Q597" s="230"/>
      <c r="R597" s="230"/>
      <c r="S597" s="230"/>
      <c r="T597" s="230"/>
      <c r="U597" s="230"/>
      <c r="V597" s="230"/>
      <c r="W597" s="230"/>
      <c r="X597" s="230"/>
      <c r="Y597" s="211"/>
      <c r="Z597" s="211"/>
      <c r="AA597" s="211"/>
      <c r="AB597" s="211"/>
      <c r="AC597" s="211"/>
      <c r="AD597" s="211"/>
      <c r="AE597" s="211"/>
      <c r="AF597" s="211"/>
      <c r="AG597" s="211" t="s">
        <v>161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28"/>
      <c r="B598" s="229"/>
      <c r="C598" s="259" t="s">
        <v>175</v>
      </c>
      <c r="D598" s="232"/>
      <c r="E598" s="233">
        <v>38.17</v>
      </c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30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161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28"/>
      <c r="B599" s="229"/>
      <c r="C599" s="259" t="s">
        <v>176</v>
      </c>
      <c r="D599" s="232"/>
      <c r="E599" s="233">
        <v>18.53</v>
      </c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30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161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1" x14ac:dyDescent="0.2">
      <c r="A600" s="228"/>
      <c r="B600" s="229"/>
      <c r="C600" s="259" t="s">
        <v>177</v>
      </c>
      <c r="D600" s="232"/>
      <c r="E600" s="233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  <c r="P600" s="230"/>
      <c r="Q600" s="230"/>
      <c r="R600" s="230"/>
      <c r="S600" s="230"/>
      <c r="T600" s="230"/>
      <c r="U600" s="230"/>
      <c r="V600" s="230"/>
      <c r="W600" s="230"/>
      <c r="X600" s="230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161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28"/>
      <c r="B601" s="229"/>
      <c r="C601" s="259" t="s">
        <v>178</v>
      </c>
      <c r="D601" s="232"/>
      <c r="E601" s="233">
        <v>-2.76</v>
      </c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  <c r="P601" s="230"/>
      <c r="Q601" s="230"/>
      <c r="R601" s="230"/>
      <c r="S601" s="230"/>
      <c r="T601" s="230"/>
      <c r="U601" s="230"/>
      <c r="V601" s="230"/>
      <c r="W601" s="230"/>
      <c r="X601" s="230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161</v>
      </c>
      <c r="AH601" s="211">
        <v>0</v>
      </c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1" x14ac:dyDescent="0.2">
      <c r="A602" s="228"/>
      <c r="B602" s="229"/>
      <c r="C602" s="259" t="s">
        <v>179</v>
      </c>
      <c r="D602" s="232"/>
      <c r="E602" s="233">
        <v>-3.15</v>
      </c>
      <c r="F602" s="230"/>
      <c r="G602" s="230"/>
      <c r="H602" s="230"/>
      <c r="I602" s="230"/>
      <c r="J602" s="230"/>
      <c r="K602" s="230"/>
      <c r="L602" s="230"/>
      <c r="M602" s="230"/>
      <c r="N602" s="230"/>
      <c r="O602" s="230"/>
      <c r="P602" s="230"/>
      <c r="Q602" s="230"/>
      <c r="R602" s="230"/>
      <c r="S602" s="230"/>
      <c r="T602" s="230"/>
      <c r="U602" s="230"/>
      <c r="V602" s="230"/>
      <c r="W602" s="230"/>
      <c r="X602" s="230"/>
      <c r="Y602" s="211"/>
      <c r="Z602" s="211"/>
      <c r="AA602" s="211"/>
      <c r="AB602" s="211"/>
      <c r="AC602" s="211"/>
      <c r="AD602" s="211"/>
      <c r="AE602" s="211"/>
      <c r="AF602" s="211"/>
      <c r="AG602" s="211" t="s">
        <v>161</v>
      </c>
      <c r="AH602" s="211">
        <v>0</v>
      </c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outlineLevel="1" x14ac:dyDescent="0.2">
      <c r="A603" s="228"/>
      <c r="B603" s="229"/>
      <c r="C603" s="259" t="s">
        <v>180</v>
      </c>
      <c r="D603" s="232"/>
      <c r="E603" s="233">
        <v>-1.77</v>
      </c>
      <c r="F603" s="230"/>
      <c r="G603" s="230"/>
      <c r="H603" s="230"/>
      <c r="I603" s="230"/>
      <c r="J603" s="230"/>
      <c r="K603" s="230"/>
      <c r="L603" s="230"/>
      <c r="M603" s="230"/>
      <c r="N603" s="230"/>
      <c r="O603" s="230"/>
      <c r="P603" s="230"/>
      <c r="Q603" s="230"/>
      <c r="R603" s="230"/>
      <c r="S603" s="230"/>
      <c r="T603" s="230"/>
      <c r="U603" s="230"/>
      <c r="V603" s="230"/>
      <c r="W603" s="230"/>
      <c r="X603" s="230"/>
      <c r="Y603" s="211"/>
      <c r="Z603" s="211"/>
      <c r="AA603" s="211"/>
      <c r="AB603" s="211"/>
      <c r="AC603" s="211"/>
      <c r="AD603" s="211"/>
      <c r="AE603" s="211"/>
      <c r="AF603" s="211"/>
      <c r="AG603" s="211" t="s">
        <v>161</v>
      </c>
      <c r="AH603" s="211">
        <v>0</v>
      </c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28"/>
      <c r="B604" s="229"/>
      <c r="C604" s="259" t="s">
        <v>181</v>
      </c>
      <c r="D604" s="232"/>
      <c r="E604" s="233"/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  <c r="P604" s="230"/>
      <c r="Q604" s="230"/>
      <c r="R604" s="230"/>
      <c r="S604" s="230"/>
      <c r="T604" s="230"/>
      <c r="U604" s="230"/>
      <c r="V604" s="230"/>
      <c r="W604" s="230"/>
      <c r="X604" s="230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161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28"/>
      <c r="B605" s="229"/>
      <c r="C605" s="259" t="s">
        <v>538</v>
      </c>
      <c r="D605" s="232"/>
      <c r="E605" s="233">
        <v>5.99</v>
      </c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  <c r="P605" s="230"/>
      <c r="Q605" s="230"/>
      <c r="R605" s="230"/>
      <c r="S605" s="230"/>
      <c r="T605" s="230"/>
      <c r="U605" s="230"/>
      <c r="V605" s="230"/>
      <c r="W605" s="230"/>
      <c r="X605" s="230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161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28"/>
      <c r="B606" s="229"/>
      <c r="C606" s="259" t="s">
        <v>539</v>
      </c>
      <c r="D606" s="232"/>
      <c r="E606" s="233">
        <v>4.26</v>
      </c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  <c r="P606" s="230"/>
      <c r="Q606" s="230"/>
      <c r="R606" s="230"/>
      <c r="S606" s="230"/>
      <c r="T606" s="230"/>
      <c r="U606" s="230"/>
      <c r="V606" s="230"/>
      <c r="W606" s="230"/>
      <c r="X606" s="230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161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28"/>
      <c r="B607" s="229"/>
      <c r="C607" s="259" t="s">
        <v>177</v>
      </c>
      <c r="D607" s="232"/>
      <c r="E607" s="233"/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  <c r="P607" s="230"/>
      <c r="Q607" s="230"/>
      <c r="R607" s="230"/>
      <c r="S607" s="230"/>
      <c r="T607" s="230"/>
      <c r="U607" s="230"/>
      <c r="V607" s="230"/>
      <c r="W607" s="230"/>
      <c r="X607" s="230"/>
      <c r="Y607" s="211"/>
      <c r="Z607" s="211"/>
      <c r="AA607" s="211"/>
      <c r="AB607" s="211"/>
      <c r="AC607" s="211"/>
      <c r="AD607" s="211"/>
      <c r="AE607" s="211"/>
      <c r="AF607" s="211"/>
      <c r="AG607" s="211" t="s">
        <v>161</v>
      </c>
      <c r="AH607" s="211">
        <v>0</v>
      </c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28"/>
      <c r="B608" s="229"/>
      <c r="C608" s="259" t="s">
        <v>540</v>
      </c>
      <c r="D608" s="232"/>
      <c r="E608" s="233">
        <v>-0.33</v>
      </c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  <c r="P608" s="230"/>
      <c r="Q608" s="230"/>
      <c r="R608" s="230"/>
      <c r="S608" s="230"/>
      <c r="T608" s="230"/>
      <c r="U608" s="230"/>
      <c r="V608" s="230"/>
      <c r="W608" s="230"/>
      <c r="X608" s="230"/>
      <c r="Y608" s="211"/>
      <c r="Z608" s="211"/>
      <c r="AA608" s="211"/>
      <c r="AB608" s="211"/>
      <c r="AC608" s="211"/>
      <c r="AD608" s="211"/>
      <c r="AE608" s="211"/>
      <c r="AF608" s="211"/>
      <c r="AG608" s="211" t="s">
        <v>161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28"/>
      <c r="B609" s="229"/>
      <c r="C609" s="259" t="s">
        <v>184</v>
      </c>
      <c r="D609" s="232"/>
      <c r="E609" s="233"/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  <c r="P609" s="230"/>
      <c r="Q609" s="230"/>
      <c r="R609" s="230"/>
      <c r="S609" s="230"/>
      <c r="T609" s="230"/>
      <c r="U609" s="230"/>
      <c r="V609" s="230"/>
      <c r="W609" s="230"/>
      <c r="X609" s="230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161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28"/>
      <c r="B610" s="229"/>
      <c r="C610" s="259" t="s">
        <v>185</v>
      </c>
      <c r="D610" s="232"/>
      <c r="E610" s="233">
        <v>22.82</v>
      </c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  <c r="P610" s="230"/>
      <c r="Q610" s="230"/>
      <c r="R610" s="230"/>
      <c r="S610" s="230"/>
      <c r="T610" s="230"/>
      <c r="U610" s="230"/>
      <c r="V610" s="230"/>
      <c r="W610" s="230"/>
      <c r="X610" s="230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161</v>
      </c>
      <c r="AH610" s="211">
        <v>0</v>
      </c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28"/>
      <c r="B611" s="229"/>
      <c r="C611" s="259" t="s">
        <v>186</v>
      </c>
      <c r="D611" s="232"/>
      <c r="E611" s="233">
        <v>17.27</v>
      </c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  <c r="P611" s="230"/>
      <c r="Q611" s="230"/>
      <c r="R611" s="230"/>
      <c r="S611" s="230"/>
      <c r="T611" s="230"/>
      <c r="U611" s="230"/>
      <c r="V611" s="230"/>
      <c r="W611" s="230"/>
      <c r="X611" s="230"/>
      <c r="Y611" s="211"/>
      <c r="Z611" s="211"/>
      <c r="AA611" s="211"/>
      <c r="AB611" s="211"/>
      <c r="AC611" s="211"/>
      <c r="AD611" s="211"/>
      <c r="AE611" s="211"/>
      <c r="AF611" s="211"/>
      <c r="AG611" s="211" t="s">
        <v>161</v>
      </c>
      <c r="AH611" s="211">
        <v>0</v>
      </c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28"/>
      <c r="B612" s="229"/>
      <c r="C612" s="259" t="s">
        <v>187</v>
      </c>
      <c r="D612" s="232"/>
      <c r="E612" s="233"/>
      <c r="F612" s="230"/>
      <c r="G612" s="230"/>
      <c r="H612" s="230"/>
      <c r="I612" s="230"/>
      <c r="J612" s="230"/>
      <c r="K612" s="230"/>
      <c r="L612" s="230"/>
      <c r="M612" s="230"/>
      <c r="N612" s="230"/>
      <c r="O612" s="230"/>
      <c r="P612" s="230"/>
      <c r="Q612" s="230"/>
      <c r="R612" s="230"/>
      <c r="S612" s="230"/>
      <c r="T612" s="230"/>
      <c r="U612" s="230"/>
      <c r="V612" s="230"/>
      <c r="W612" s="230"/>
      <c r="X612" s="230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161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28"/>
      <c r="B613" s="229"/>
      <c r="C613" s="259" t="s">
        <v>188</v>
      </c>
      <c r="D613" s="232"/>
      <c r="E613" s="233">
        <v>0.28000000000000003</v>
      </c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  <c r="P613" s="230"/>
      <c r="Q613" s="230"/>
      <c r="R613" s="230"/>
      <c r="S613" s="230"/>
      <c r="T613" s="230"/>
      <c r="U613" s="230"/>
      <c r="V613" s="230"/>
      <c r="W613" s="230"/>
      <c r="X613" s="230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161</v>
      </c>
      <c r="AH613" s="211">
        <v>0</v>
      </c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28"/>
      <c r="B614" s="229"/>
      <c r="C614" s="259" t="s">
        <v>189</v>
      </c>
      <c r="D614" s="232"/>
      <c r="E614" s="233">
        <v>1.2</v>
      </c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  <c r="P614" s="230"/>
      <c r="Q614" s="230"/>
      <c r="R614" s="230"/>
      <c r="S614" s="230"/>
      <c r="T614" s="230"/>
      <c r="U614" s="230"/>
      <c r="V614" s="230"/>
      <c r="W614" s="230"/>
      <c r="X614" s="230"/>
      <c r="Y614" s="211"/>
      <c r="Z614" s="211"/>
      <c r="AA614" s="211"/>
      <c r="AB614" s="211"/>
      <c r="AC614" s="211"/>
      <c r="AD614" s="211"/>
      <c r="AE614" s="211"/>
      <c r="AF614" s="211"/>
      <c r="AG614" s="211" t="s">
        <v>161</v>
      </c>
      <c r="AH614" s="211">
        <v>0</v>
      </c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28"/>
      <c r="B615" s="229"/>
      <c r="C615" s="259" t="s">
        <v>177</v>
      </c>
      <c r="D615" s="232"/>
      <c r="E615" s="233"/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  <c r="P615" s="230"/>
      <c r="Q615" s="230"/>
      <c r="R615" s="230"/>
      <c r="S615" s="230"/>
      <c r="T615" s="230"/>
      <c r="U615" s="230"/>
      <c r="V615" s="230"/>
      <c r="W615" s="230"/>
      <c r="X615" s="230"/>
      <c r="Y615" s="211"/>
      <c r="Z615" s="211"/>
      <c r="AA615" s="211"/>
      <c r="AB615" s="211"/>
      <c r="AC615" s="211"/>
      <c r="AD615" s="211"/>
      <c r="AE615" s="211"/>
      <c r="AF615" s="211"/>
      <c r="AG615" s="211" t="s">
        <v>161</v>
      </c>
      <c r="AH615" s="211">
        <v>0</v>
      </c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28"/>
      <c r="B616" s="229"/>
      <c r="C616" s="259" t="s">
        <v>190</v>
      </c>
      <c r="D616" s="232"/>
      <c r="E616" s="233">
        <v>-1.38</v>
      </c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  <c r="P616" s="230"/>
      <c r="Q616" s="230"/>
      <c r="R616" s="230"/>
      <c r="S616" s="230"/>
      <c r="T616" s="230"/>
      <c r="U616" s="230"/>
      <c r="V616" s="230"/>
      <c r="W616" s="230"/>
      <c r="X616" s="230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161</v>
      </c>
      <c r="AH616" s="211">
        <v>0</v>
      </c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28"/>
      <c r="B617" s="229"/>
      <c r="C617" s="259" t="s">
        <v>191</v>
      </c>
      <c r="D617" s="232"/>
      <c r="E617" s="233">
        <v>-1.58</v>
      </c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  <c r="P617" s="230"/>
      <c r="Q617" s="230"/>
      <c r="R617" s="230"/>
      <c r="S617" s="230"/>
      <c r="T617" s="230"/>
      <c r="U617" s="230"/>
      <c r="V617" s="230"/>
      <c r="W617" s="230"/>
      <c r="X617" s="230"/>
      <c r="Y617" s="211"/>
      <c r="Z617" s="211"/>
      <c r="AA617" s="211"/>
      <c r="AB617" s="211"/>
      <c r="AC617" s="211"/>
      <c r="AD617" s="211"/>
      <c r="AE617" s="211"/>
      <c r="AF617" s="211"/>
      <c r="AG617" s="211" t="s">
        <v>161</v>
      </c>
      <c r="AH617" s="211">
        <v>0</v>
      </c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28"/>
      <c r="B618" s="229"/>
      <c r="C618" s="259" t="s">
        <v>192</v>
      </c>
      <c r="D618" s="232"/>
      <c r="E618" s="233">
        <v>-4.28</v>
      </c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  <c r="P618" s="230"/>
      <c r="Q618" s="230"/>
      <c r="R618" s="230"/>
      <c r="S618" s="230"/>
      <c r="T618" s="230"/>
      <c r="U618" s="230"/>
      <c r="V618" s="230"/>
      <c r="W618" s="230"/>
      <c r="X618" s="230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161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28"/>
      <c r="B619" s="229"/>
      <c r="C619" s="259" t="s">
        <v>193</v>
      </c>
      <c r="D619" s="232"/>
      <c r="E619" s="233"/>
      <c r="F619" s="230"/>
      <c r="G619" s="230"/>
      <c r="H619" s="230"/>
      <c r="I619" s="230"/>
      <c r="J619" s="230"/>
      <c r="K619" s="230"/>
      <c r="L619" s="230"/>
      <c r="M619" s="230"/>
      <c r="N619" s="230"/>
      <c r="O619" s="230"/>
      <c r="P619" s="230"/>
      <c r="Q619" s="230"/>
      <c r="R619" s="230"/>
      <c r="S619" s="230"/>
      <c r="T619" s="230"/>
      <c r="U619" s="230"/>
      <c r="V619" s="230"/>
      <c r="W619" s="230"/>
      <c r="X619" s="230"/>
      <c r="Y619" s="211"/>
      <c r="Z619" s="211"/>
      <c r="AA619" s="211"/>
      <c r="AB619" s="211"/>
      <c r="AC619" s="211"/>
      <c r="AD619" s="211"/>
      <c r="AE619" s="211"/>
      <c r="AF619" s="211"/>
      <c r="AG619" s="211" t="s">
        <v>161</v>
      </c>
      <c r="AH619" s="211">
        <v>0</v>
      </c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outlineLevel="1" x14ac:dyDescent="0.2">
      <c r="A620" s="228"/>
      <c r="B620" s="229"/>
      <c r="C620" s="259" t="s">
        <v>194</v>
      </c>
      <c r="D620" s="232"/>
      <c r="E620" s="233">
        <v>3.01</v>
      </c>
      <c r="F620" s="230"/>
      <c r="G620" s="230"/>
      <c r="H620" s="230"/>
      <c r="I620" s="230"/>
      <c r="J620" s="230"/>
      <c r="K620" s="230"/>
      <c r="L620" s="230"/>
      <c r="M620" s="230"/>
      <c r="N620" s="230"/>
      <c r="O620" s="230"/>
      <c r="P620" s="230"/>
      <c r="Q620" s="230"/>
      <c r="R620" s="230"/>
      <c r="S620" s="230"/>
      <c r="T620" s="230"/>
      <c r="U620" s="230"/>
      <c r="V620" s="230"/>
      <c r="W620" s="230"/>
      <c r="X620" s="230"/>
      <c r="Y620" s="211"/>
      <c r="Z620" s="211"/>
      <c r="AA620" s="211"/>
      <c r="AB620" s="211"/>
      <c r="AC620" s="211"/>
      <c r="AD620" s="211"/>
      <c r="AE620" s="211"/>
      <c r="AF620" s="211"/>
      <c r="AG620" s="211" t="s">
        <v>161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28"/>
      <c r="B621" s="229"/>
      <c r="C621" s="259" t="s">
        <v>195</v>
      </c>
      <c r="D621" s="232"/>
      <c r="E621" s="233">
        <v>3.89</v>
      </c>
      <c r="F621" s="230"/>
      <c r="G621" s="230"/>
      <c r="H621" s="230"/>
      <c r="I621" s="230"/>
      <c r="J621" s="230"/>
      <c r="K621" s="230"/>
      <c r="L621" s="230"/>
      <c r="M621" s="230"/>
      <c r="N621" s="230"/>
      <c r="O621" s="230"/>
      <c r="P621" s="230"/>
      <c r="Q621" s="230"/>
      <c r="R621" s="230"/>
      <c r="S621" s="230"/>
      <c r="T621" s="230"/>
      <c r="U621" s="230"/>
      <c r="V621" s="230"/>
      <c r="W621" s="230"/>
      <c r="X621" s="230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161</v>
      </c>
      <c r="AH621" s="211">
        <v>0</v>
      </c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28"/>
      <c r="B622" s="229"/>
      <c r="C622" s="259" t="s">
        <v>196</v>
      </c>
      <c r="D622" s="232"/>
      <c r="E622" s="233">
        <v>5.67</v>
      </c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  <c r="P622" s="230"/>
      <c r="Q622" s="230"/>
      <c r="R622" s="230"/>
      <c r="S622" s="230"/>
      <c r="T622" s="230"/>
      <c r="U622" s="230"/>
      <c r="V622" s="230"/>
      <c r="W622" s="230"/>
      <c r="X622" s="230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161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28"/>
      <c r="B623" s="229"/>
      <c r="C623" s="259" t="s">
        <v>177</v>
      </c>
      <c r="D623" s="232"/>
      <c r="E623" s="233"/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  <c r="P623" s="230"/>
      <c r="Q623" s="230"/>
      <c r="R623" s="230"/>
      <c r="S623" s="230"/>
      <c r="T623" s="230"/>
      <c r="U623" s="230"/>
      <c r="V623" s="230"/>
      <c r="W623" s="230"/>
      <c r="X623" s="230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161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28"/>
      <c r="B624" s="229"/>
      <c r="C624" s="259" t="s">
        <v>197</v>
      </c>
      <c r="D624" s="232"/>
      <c r="E624" s="233">
        <v>-0.47</v>
      </c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  <c r="T624" s="230"/>
      <c r="U624" s="230"/>
      <c r="V624" s="230"/>
      <c r="W624" s="230"/>
      <c r="X624" s="230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161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28"/>
      <c r="B625" s="229"/>
      <c r="C625" s="259" t="s">
        <v>190</v>
      </c>
      <c r="D625" s="232"/>
      <c r="E625" s="233">
        <v>-1.38</v>
      </c>
      <c r="F625" s="230"/>
      <c r="G625" s="230"/>
      <c r="H625" s="230"/>
      <c r="I625" s="230"/>
      <c r="J625" s="230"/>
      <c r="K625" s="230"/>
      <c r="L625" s="230"/>
      <c r="M625" s="230"/>
      <c r="N625" s="230"/>
      <c r="O625" s="230"/>
      <c r="P625" s="230"/>
      <c r="Q625" s="230"/>
      <c r="R625" s="230"/>
      <c r="S625" s="230"/>
      <c r="T625" s="230"/>
      <c r="U625" s="230"/>
      <c r="V625" s="230"/>
      <c r="W625" s="230"/>
      <c r="X625" s="230"/>
      <c r="Y625" s="211"/>
      <c r="Z625" s="211"/>
      <c r="AA625" s="211"/>
      <c r="AB625" s="211"/>
      <c r="AC625" s="211"/>
      <c r="AD625" s="211"/>
      <c r="AE625" s="211"/>
      <c r="AF625" s="211"/>
      <c r="AG625" s="211" t="s">
        <v>161</v>
      </c>
      <c r="AH625" s="211">
        <v>0</v>
      </c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28"/>
      <c r="B626" s="229"/>
      <c r="C626" s="259" t="s">
        <v>198</v>
      </c>
      <c r="D626" s="232"/>
      <c r="E626" s="233"/>
      <c r="F626" s="230"/>
      <c r="G626" s="230"/>
      <c r="H626" s="230"/>
      <c r="I626" s="230"/>
      <c r="J626" s="230"/>
      <c r="K626" s="230"/>
      <c r="L626" s="230"/>
      <c r="M626" s="230"/>
      <c r="N626" s="230"/>
      <c r="O626" s="230"/>
      <c r="P626" s="230"/>
      <c r="Q626" s="230"/>
      <c r="R626" s="230"/>
      <c r="S626" s="230"/>
      <c r="T626" s="230"/>
      <c r="U626" s="230"/>
      <c r="V626" s="230"/>
      <c r="W626" s="230"/>
      <c r="X626" s="230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161</v>
      </c>
      <c r="AH626" s="211">
        <v>0</v>
      </c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28"/>
      <c r="B627" s="229"/>
      <c r="C627" s="259" t="s">
        <v>199</v>
      </c>
      <c r="D627" s="232"/>
      <c r="E627" s="233">
        <v>40.6</v>
      </c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  <c r="P627" s="230"/>
      <c r="Q627" s="230"/>
      <c r="R627" s="230"/>
      <c r="S627" s="230"/>
      <c r="T627" s="230"/>
      <c r="U627" s="230"/>
      <c r="V627" s="230"/>
      <c r="W627" s="230"/>
      <c r="X627" s="230"/>
      <c r="Y627" s="211"/>
      <c r="Z627" s="211"/>
      <c r="AA627" s="211"/>
      <c r="AB627" s="211"/>
      <c r="AC627" s="211"/>
      <c r="AD627" s="211"/>
      <c r="AE627" s="211"/>
      <c r="AF627" s="211"/>
      <c r="AG627" s="211" t="s">
        <v>161</v>
      </c>
      <c r="AH627" s="211">
        <v>0</v>
      </c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1" x14ac:dyDescent="0.2">
      <c r="A628" s="228"/>
      <c r="B628" s="229"/>
      <c r="C628" s="259" t="s">
        <v>200</v>
      </c>
      <c r="D628" s="232"/>
      <c r="E628" s="233">
        <v>18.32</v>
      </c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  <c r="P628" s="230"/>
      <c r="Q628" s="230"/>
      <c r="R628" s="230"/>
      <c r="S628" s="230"/>
      <c r="T628" s="230"/>
      <c r="U628" s="230"/>
      <c r="V628" s="230"/>
      <c r="W628" s="230"/>
      <c r="X628" s="230"/>
      <c r="Y628" s="211"/>
      <c r="Z628" s="211"/>
      <c r="AA628" s="211"/>
      <c r="AB628" s="211"/>
      <c r="AC628" s="211"/>
      <c r="AD628" s="211"/>
      <c r="AE628" s="211"/>
      <c r="AF628" s="211"/>
      <c r="AG628" s="211" t="s">
        <v>161</v>
      </c>
      <c r="AH628" s="211">
        <v>0</v>
      </c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28"/>
      <c r="B629" s="229"/>
      <c r="C629" s="259" t="s">
        <v>187</v>
      </c>
      <c r="D629" s="232"/>
      <c r="E629" s="233"/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  <c r="P629" s="230"/>
      <c r="Q629" s="230"/>
      <c r="R629" s="230"/>
      <c r="S629" s="230"/>
      <c r="T629" s="230"/>
      <c r="U629" s="230"/>
      <c r="V629" s="230"/>
      <c r="W629" s="230"/>
      <c r="X629" s="230"/>
      <c r="Y629" s="211"/>
      <c r="Z629" s="211"/>
      <c r="AA629" s="211"/>
      <c r="AB629" s="211"/>
      <c r="AC629" s="211"/>
      <c r="AD629" s="211"/>
      <c r="AE629" s="211"/>
      <c r="AF629" s="211"/>
      <c r="AG629" s="211" t="s">
        <v>161</v>
      </c>
      <c r="AH629" s="211">
        <v>0</v>
      </c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28"/>
      <c r="B630" s="229"/>
      <c r="C630" s="259" t="s">
        <v>188</v>
      </c>
      <c r="D630" s="232"/>
      <c r="E630" s="233">
        <v>0.28000000000000003</v>
      </c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  <c r="P630" s="230"/>
      <c r="Q630" s="230"/>
      <c r="R630" s="230"/>
      <c r="S630" s="230"/>
      <c r="T630" s="230"/>
      <c r="U630" s="230"/>
      <c r="V630" s="230"/>
      <c r="W630" s="230"/>
      <c r="X630" s="230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161</v>
      </c>
      <c r="AH630" s="211">
        <v>0</v>
      </c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28"/>
      <c r="B631" s="229"/>
      <c r="C631" s="259" t="s">
        <v>189</v>
      </c>
      <c r="D631" s="232"/>
      <c r="E631" s="233">
        <v>1.2</v>
      </c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230"/>
      <c r="X631" s="230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161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28"/>
      <c r="B632" s="229"/>
      <c r="C632" s="259" t="s">
        <v>177</v>
      </c>
      <c r="D632" s="232"/>
      <c r="E632" s="233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  <c r="P632" s="230"/>
      <c r="Q632" s="230"/>
      <c r="R632" s="230"/>
      <c r="S632" s="230"/>
      <c r="T632" s="230"/>
      <c r="U632" s="230"/>
      <c r="V632" s="230"/>
      <c r="W632" s="230"/>
      <c r="X632" s="230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161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28"/>
      <c r="B633" s="229"/>
      <c r="C633" s="259" t="s">
        <v>179</v>
      </c>
      <c r="D633" s="232"/>
      <c r="E633" s="233">
        <v>-3.15</v>
      </c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  <c r="P633" s="230"/>
      <c r="Q633" s="230"/>
      <c r="R633" s="230"/>
      <c r="S633" s="230"/>
      <c r="T633" s="230"/>
      <c r="U633" s="230"/>
      <c r="V633" s="230"/>
      <c r="W633" s="230"/>
      <c r="X633" s="230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161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28"/>
      <c r="B634" s="229"/>
      <c r="C634" s="259" t="s">
        <v>201</v>
      </c>
      <c r="D634" s="232"/>
      <c r="E634" s="233">
        <v>-2.74</v>
      </c>
      <c r="F634" s="230"/>
      <c r="G634" s="230"/>
      <c r="H634" s="230"/>
      <c r="I634" s="230"/>
      <c r="J634" s="230"/>
      <c r="K634" s="230"/>
      <c r="L634" s="230"/>
      <c r="M634" s="230"/>
      <c r="N634" s="230"/>
      <c r="O634" s="230"/>
      <c r="P634" s="230"/>
      <c r="Q634" s="230"/>
      <c r="R634" s="230"/>
      <c r="S634" s="230"/>
      <c r="T634" s="230"/>
      <c r="U634" s="230"/>
      <c r="V634" s="230"/>
      <c r="W634" s="230"/>
      <c r="X634" s="230"/>
      <c r="Y634" s="211"/>
      <c r="Z634" s="211"/>
      <c r="AA634" s="211"/>
      <c r="AB634" s="211"/>
      <c r="AC634" s="211"/>
      <c r="AD634" s="211"/>
      <c r="AE634" s="211"/>
      <c r="AF634" s="211"/>
      <c r="AG634" s="211" t="s">
        <v>161</v>
      </c>
      <c r="AH634" s="211">
        <v>0</v>
      </c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28"/>
      <c r="B635" s="229"/>
      <c r="C635" s="259" t="s">
        <v>202</v>
      </c>
      <c r="D635" s="232"/>
      <c r="E635" s="233"/>
      <c r="F635" s="230"/>
      <c r="G635" s="230"/>
      <c r="H635" s="230"/>
      <c r="I635" s="230"/>
      <c r="J635" s="230"/>
      <c r="K635" s="230"/>
      <c r="L635" s="230"/>
      <c r="M635" s="230"/>
      <c r="N635" s="230"/>
      <c r="O635" s="230"/>
      <c r="P635" s="230"/>
      <c r="Q635" s="230"/>
      <c r="R635" s="230"/>
      <c r="S635" s="230"/>
      <c r="T635" s="230"/>
      <c r="U635" s="230"/>
      <c r="V635" s="230"/>
      <c r="W635" s="230"/>
      <c r="X635" s="230"/>
      <c r="Y635" s="211"/>
      <c r="Z635" s="211"/>
      <c r="AA635" s="211"/>
      <c r="AB635" s="211"/>
      <c r="AC635" s="211"/>
      <c r="AD635" s="211"/>
      <c r="AE635" s="211"/>
      <c r="AF635" s="211"/>
      <c r="AG635" s="211" t="s">
        <v>161</v>
      </c>
      <c r="AH635" s="211">
        <v>0</v>
      </c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28"/>
      <c r="B636" s="229"/>
      <c r="C636" s="259" t="s">
        <v>203</v>
      </c>
      <c r="D636" s="232"/>
      <c r="E636" s="233">
        <v>42.25</v>
      </c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  <c r="P636" s="230"/>
      <c r="Q636" s="230"/>
      <c r="R636" s="230"/>
      <c r="S636" s="230"/>
      <c r="T636" s="230"/>
      <c r="U636" s="230"/>
      <c r="V636" s="230"/>
      <c r="W636" s="230"/>
      <c r="X636" s="230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161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28"/>
      <c r="B637" s="229"/>
      <c r="C637" s="259" t="s">
        <v>204</v>
      </c>
      <c r="D637" s="232"/>
      <c r="E637" s="233">
        <v>36.92</v>
      </c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  <c r="P637" s="230"/>
      <c r="Q637" s="230"/>
      <c r="R637" s="230"/>
      <c r="S637" s="230"/>
      <c r="T637" s="230"/>
      <c r="U637" s="230"/>
      <c r="V637" s="230"/>
      <c r="W637" s="230"/>
      <c r="X637" s="230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161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28"/>
      <c r="B638" s="229"/>
      <c r="C638" s="259" t="s">
        <v>187</v>
      </c>
      <c r="D638" s="232"/>
      <c r="E638" s="233"/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  <c r="P638" s="230"/>
      <c r="Q638" s="230"/>
      <c r="R638" s="230"/>
      <c r="S638" s="230"/>
      <c r="T638" s="230"/>
      <c r="U638" s="230"/>
      <c r="V638" s="230"/>
      <c r="W638" s="230"/>
      <c r="X638" s="230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161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28"/>
      <c r="B639" s="229"/>
      <c r="C639" s="259" t="s">
        <v>205</v>
      </c>
      <c r="D639" s="232"/>
      <c r="E639" s="233">
        <v>0.61</v>
      </c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  <c r="P639" s="230"/>
      <c r="Q639" s="230"/>
      <c r="R639" s="230"/>
      <c r="S639" s="230"/>
      <c r="T639" s="230"/>
      <c r="U639" s="230"/>
      <c r="V639" s="230"/>
      <c r="W639" s="230"/>
      <c r="X639" s="230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161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28"/>
      <c r="B640" s="229"/>
      <c r="C640" s="259" t="s">
        <v>206</v>
      </c>
      <c r="D640" s="232"/>
      <c r="E640" s="233">
        <v>2.4</v>
      </c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  <c r="P640" s="230"/>
      <c r="Q640" s="230"/>
      <c r="R640" s="230"/>
      <c r="S640" s="230"/>
      <c r="T640" s="230"/>
      <c r="U640" s="230"/>
      <c r="V640" s="230"/>
      <c r="W640" s="230"/>
      <c r="X640" s="230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161</v>
      </c>
      <c r="AH640" s="211">
        <v>0</v>
      </c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28"/>
      <c r="B641" s="229"/>
      <c r="C641" s="259" t="s">
        <v>207</v>
      </c>
      <c r="D641" s="232"/>
      <c r="E641" s="233"/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  <c r="P641" s="230"/>
      <c r="Q641" s="230"/>
      <c r="R641" s="230"/>
      <c r="S641" s="230"/>
      <c r="T641" s="230"/>
      <c r="U641" s="230"/>
      <c r="V641" s="230"/>
      <c r="W641" s="230"/>
      <c r="X641" s="230"/>
      <c r="Y641" s="211"/>
      <c r="Z641" s="211"/>
      <c r="AA641" s="211"/>
      <c r="AB641" s="211"/>
      <c r="AC641" s="211"/>
      <c r="AD641" s="211"/>
      <c r="AE641" s="211"/>
      <c r="AF641" s="211"/>
      <c r="AG641" s="211" t="s">
        <v>161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28"/>
      <c r="B642" s="229"/>
      <c r="C642" s="259" t="s">
        <v>541</v>
      </c>
      <c r="D642" s="232"/>
      <c r="E642" s="233">
        <v>1.94</v>
      </c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  <c r="P642" s="230"/>
      <c r="Q642" s="230"/>
      <c r="R642" s="230"/>
      <c r="S642" s="230"/>
      <c r="T642" s="230"/>
      <c r="U642" s="230"/>
      <c r="V642" s="230"/>
      <c r="W642" s="230"/>
      <c r="X642" s="230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161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28"/>
      <c r="B643" s="229"/>
      <c r="C643" s="259" t="s">
        <v>542</v>
      </c>
      <c r="D643" s="232"/>
      <c r="E643" s="233">
        <v>2.6</v>
      </c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  <c r="P643" s="230"/>
      <c r="Q643" s="230"/>
      <c r="R643" s="230"/>
      <c r="S643" s="230"/>
      <c r="T643" s="230"/>
      <c r="U643" s="230"/>
      <c r="V643" s="230"/>
      <c r="W643" s="230"/>
      <c r="X643" s="230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161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28"/>
      <c r="B644" s="229"/>
      <c r="C644" s="259" t="s">
        <v>177</v>
      </c>
      <c r="D644" s="232"/>
      <c r="E644" s="233"/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  <c r="P644" s="230"/>
      <c r="Q644" s="230"/>
      <c r="R644" s="230"/>
      <c r="S644" s="230"/>
      <c r="T644" s="230"/>
      <c r="U644" s="230"/>
      <c r="V644" s="230"/>
      <c r="W644" s="230"/>
      <c r="X644" s="230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161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28"/>
      <c r="B645" s="229"/>
      <c r="C645" s="259" t="s">
        <v>210</v>
      </c>
      <c r="D645" s="232"/>
      <c r="E645" s="233">
        <v>-0.49</v>
      </c>
      <c r="F645" s="230"/>
      <c r="G645" s="230"/>
      <c r="H645" s="230"/>
      <c r="I645" s="230"/>
      <c r="J645" s="230"/>
      <c r="K645" s="230"/>
      <c r="L645" s="230"/>
      <c r="M645" s="230"/>
      <c r="N645" s="230"/>
      <c r="O645" s="230"/>
      <c r="P645" s="230"/>
      <c r="Q645" s="230"/>
      <c r="R645" s="230"/>
      <c r="S645" s="230"/>
      <c r="T645" s="230"/>
      <c r="U645" s="230"/>
      <c r="V645" s="230"/>
      <c r="W645" s="230"/>
      <c r="X645" s="230"/>
      <c r="Y645" s="211"/>
      <c r="Z645" s="211"/>
      <c r="AA645" s="211"/>
      <c r="AB645" s="211"/>
      <c r="AC645" s="211"/>
      <c r="AD645" s="211"/>
      <c r="AE645" s="211"/>
      <c r="AF645" s="211"/>
      <c r="AG645" s="211" t="s">
        <v>161</v>
      </c>
      <c r="AH645" s="211">
        <v>0</v>
      </c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28"/>
      <c r="B646" s="229"/>
      <c r="C646" s="259" t="s">
        <v>543</v>
      </c>
      <c r="D646" s="232"/>
      <c r="E646" s="233"/>
      <c r="F646" s="230"/>
      <c r="G646" s="230"/>
      <c r="H646" s="230"/>
      <c r="I646" s="230"/>
      <c r="J646" s="230"/>
      <c r="K646" s="230"/>
      <c r="L646" s="230"/>
      <c r="M646" s="230"/>
      <c r="N646" s="230"/>
      <c r="O646" s="230"/>
      <c r="P646" s="230"/>
      <c r="Q646" s="230"/>
      <c r="R646" s="230"/>
      <c r="S646" s="230"/>
      <c r="T646" s="230"/>
      <c r="U646" s="230"/>
      <c r="V646" s="230"/>
      <c r="W646" s="230"/>
      <c r="X646" s="230"/>
      <c r="Y646" s="211"/>
      <c r="Z646" s="211"/>
      <c r="AA646" s="211"/>
      <c r="AB646" s="211"/>
      <c r="AC646" s="211"/>
      <c r="AD646" s="211"/>
      <c r="AE646" s="211"/>
      <c r="AF646" s="211"/>
      <c r="AG646" s="211" t="s">
        <v>161</v>
      </c>
      <c r="AH646" s="211">
        <v>0</v>
      </c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28"/>
      <c r="B647" s="229"/>
      <c r="C647" s="259" t="s">
        <v>171</v>
      </c>
      <c r="D647" s="232"/>
      <c r="E647" s="233">
        <v>70.2</v>
      </c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  <c r="P647" s="230"/>
      <c r="Q647" s="230"/>
      <c r="R647" s="230"/>
      <c r="S647" s="230"/>
      <c r="T647" s="230"/>
      <c r="U647" s="230"/>
      <c r="V647" s="230"/>
      <c r="W647" s="230"/>
      <c r="X647" s="230"/>
      <c r="Y647" s="211"/>
      <c r="Z647" s="211"/>
      <c r="AA647" s="211"/>
      <c r="AB647" s="211"/>
      <c r="AC647" s="211"/>
      <c r="AD647" s="211"/>
      <c r="AE647" s="211"/>
      <c r="AF647" s="211"/>
      <c r="AG647" s="211" t="s">
        <v>161</v>
      </c>
      <c r="AH647" s="211">
        <v>0</v>
      </c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41">
        <v>99</v>
      </c>
      <c r="B648" s="242" t="s">
        <v>544</v>
      </c>
      <c r="C648" s="258" t="s">
        <v>545</v>
      </c>
      <c r="D648" s="243" t="s">
        <v>155</v>
      </c>
      <c r="E648" s="244">
        <v>315.32920000000001</v>
      </c>
      <c r="F648" s="245"/>
      <c r="G648" s="246">
        <f>ROUND(E648*F648,2)</f>
        <v>0</v>
      </c>
      <c r="H648" s="231"/>
      <c r="I648" s="230">
        <f>ROUND(E648*H648,2)</f>
        <v>0</v>
      </c>
      <c r="J648" s="231"/>
      <c r="K648" s="230">
        <f>ROUND(E648*J648,2)</f>
        <v>0</v>
      </c>
      <c r="L648" s="230">
        <v>15</v>
      </c>
      <c r="M648" s="230">
        <f>G648*(1+L648/100)</f>
        <v>0</v>
      </c>
      <c r="N648" s="230">
        <v>6.9999999999999994E-5</v>
      </c>
      <c r="O648" s="230">
        <f>ROUND(E648*N648,2)</f>
        <v>0.02</v>
      </c>
      <c r="P648" s="230">
        <v>0</v>
      </c>
      <c r="Q648" s="230">
        <f>ROUND(E648*P648,2)</f>
        <v>0</v>
      </c>
      <c r="R648" s="230"/>
      <c r="S648" s="230" t="s">
        <v>156</v>
      </c>
      <c r="T648" s="230" t="s">
        <v>157</v>
      </c>
      <c r="U648" s="230">
        <v>0</v>
      </c>
      <c r="V648" s="230">
        <f>ROUND(E648*U648,2)</f>
        <v>0</v>
      </c>
      <c r="W648" s="230"/>
      <c r="X648" s="230" t="s">
        <v>158</v>
      </c>
      <c r="Y648" s="211"/>
      <c r="Z648" s="211"/>
      <c r="AA648" s="211"/>
      <c r="AB648" s="211"/>
      <c r="AC648" s="211"/>
      <c r="AD648" s="211"/>
      <c r="AE648" s="211"/>
      <c r="AF648" s="211"/>
      <c r="AG648" s="211" t="s">
        <v>159</v>
      </c>
      <c r="AH648" s="211"/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28"/>
      <c r="B649" s="229"/>
      <c r="C649" s="259" t="s">
        <v>174</v>
      </c>
      <c r="D649" s="232"/>
      <c r="E649" s="233"/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  <c r="P649" s="230"/>
      <c r="Q649" s="230"/>
      <c r="R649" s="230"/>
      <c r="S649" s="230"/>
      <c r="T649" s="230"/>
      <c r="U649" s="230"/>
      <c r="V649" s="230"/>
      <c r="W649" s="230"/>
      <c r="X649" s="230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161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28"/>
      <c r="B650" s="229"/>
      <c r="C650" s="259" t="s">
        <v>175</v>
      </c>
      <c r="D650" s="232"/>
      <c r="E650" s="233">
        <v>38.17</v>
      </c>
      <c r="F650" s="230"/>
      <c r="G650" s="230"/>
      <c r="H650" s="230"/>
      <c r="I650" s="230"/>
      <c r="J650" s="230"/>
      <c r="K650" s="230"/>
      <c r="L650" s="230"/>
      <c r="M650" s="230"/>
      <c r="N650" s="230"/>
      <c r="O650" s="230"/>
      <c r="P650" s="230"/>
      <c r="Q650" s="230"/>
      <c r="R650" s="230"/>
      <c r="S650" s="230"/>
      <c r="T650" s="230"/>
      <c r="U650" s="230"/>
      <c r="V650" s="230"/>
      <c r="W650" s="230"/>
      <c r="X650" s="230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161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28"/>
      <c r="B651" s="229"/>
      <c r="C651" s="259" t="s">
        <v>176</v>
      </c>
      <c r="D651" s="232"/>
      <c r="E651" s="233">
        <v>18.53</v>
      </c>
      <c r="F651" s="230"/>
      <c r="G651" s="230"/>
      <c r="H651" s="230"/>
      <c r="I651" s="230"/>
      <c r="J651" s="230"/>
      <c r="K651" s="230"/>
      <c r="L651" s="230"/>
      <c r="M651" s="230"/>
      <c r="N651" s="230"/>
      <c r="O651" s="230"/>
      <c r="P651" s="230"/>
      <c r="Q651" s="230"/>
      <c r="R651" s="230"/>
      <c r="S651" s="230"/>
      <c r="T651" s="230"/>
      <c r="U651" s="230"/>
      <c r="V651" s="230"/>
      <c r="W651" s="230"/>
      <c r="X651" s="230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161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28"/>
      <c r="B652" s="229"/>
      <c r="C652" s="259" t="s">
        <v>177</v>
      </c>
      <c r="D652" s="232"/>
      <c r="E652" s="233"/>
      <c r="F652" s="230"/>
      <c r="G652" s="230"/>
      <c r="H652" s="230"/>
      <c r="I652" s="230"/>
      <c r="J652" s="230"/>
      <c r="K652" s="230"/>
      <c r="L652" s="230"/>
      <c r="M652" s="230"/>
      <c r="N652" s="230"/>
      <c r="O652" s="230"/>
      <c r="P652" s="230"/>
      <c r="Q652" s="230"/>
      <c r="R652" s="230"/>
      <c r="S652" s="230"/>
      <c r="T652" s="230"/>
      <c r="U652" s="230"/>
      <c r="V652" s="230"/>
      <c r="W652" s="230"/>
      <c r="X652" s="230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161</v>
      </c>
      <c r="AH652" s="211">
        <v>0</v>
      </c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28"/>
      <c r="B653" s="229"/>
      <c r="C653" s="259" t="s">
        <v>178</v>
      </c>
      <c r="D653" s="232"/>
      <c r="E653" s="233">
        <v>-2.76</v>
      </c>
      <c r="F653" s="230"/>
      <c r="G653" s="230"/>
      <c r="H653" s="230"/>
      <c r="I653" s="230"/>
      <c r="J653" s="230"/>
      <c r="K653" s="230"/>
      <c r="L653" s="230"/>
      <c r="M653" s="230"/>
      <c r="N653" s="230"/>
      <c r="O653" s="230"/>
      <c r="P653" s="230"/>
      <c r="Q653" s="230"/>
      <c r="R653" s="230"/>
      <c r="S653" s="230"/>
      <c r="T653" s="230"/>
      <c r="U653" s="230"/>
      <c r="V653" s="230"/>
      <c r="W653" s="230"/>
      <c r="X653" s="230"/>
      <c r="Y653" s="211"/>
      <c r="Z653" s="211"/>
      <c r="AA653" s="211"/>
      <c r="AB653" s="211"/>
      <c r="AC653" s="211"/>
      <c r="AD653" s="211"/>
      <c r="AE653" s="211"/>
      <c r="AF653" s="211"/>
      <c r="AG653" s="211" t="s">
        <v>161</v>
      </c>
      <c r="AH653" s="211">
        <v>0</v>
      </c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28"/>
      <c r="B654" s="229"/>
      <c r="C654" s="259" t="s">
        <v>179</v>
      </c>
      <c r="D654" s="232"/>
      <c r="E654" s="233">
        <v>-3.15</v>
      </c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  <c r="P654" s="230"/>
      <c r="Q654" s="230"/>
      <c r="R654" s="230"/>
      <c r="S654" s="230"/>
      <c r="T654" s="230"/>
      <c r="U654" s="230"/>
      <c r="V654" s="230"/>
      <c r="W654" s="230"/>
      <c r="X654" s="230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161</v>
      </c>
      <c r="AH654" s="211">
        <v>0</v>
      </c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28"/>
      <c r="B655" s="229"/>
      <c r="C655" s="259" t="s">
        <v>180</v>
      </c>
      <c r="D655" s="232"/>
      <c r="E655" s="233">
        <v>-1.77</v>
      </c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  <c r="P655" s="230"/>
      <c r="Q655" s="230"/>
      <c r="R655" s="230"/>
      <c r="S655" s="230"/>
      <c r="T655" s="230"/>
      <c r="U655" s="230"/>
      <c r="V655" s="230"/>
      <c r="W655" s="230"/>
      <c r="X655" s="230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161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28"/>
      <c r="B656" s="229"/>
      <c r="C656" s="259" t="s">
        <v>181</v>
      </c>
      <c r="D656" s="232"/>
      <c r="E656" s="233"/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  <c r="P656" s="230"/>
      <c r="Q656" s="230"/>
      <c r="R656" s="230"/>
      <c r="S656" s="230"/>
      <c r="T656" s="230"/>
      <c r="U656" s="230"/>
      <c r="V656" s="230"/>
      <c r="W656" s="230"/>
      <c r="X656" s="230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161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28"/>
      <c r="B657" s="229"/>
      <c r="C657" s="259" t="s">
        <v>182</v>
      </c>
      <c r="D657" s="232"/>
      <c r="E657" s="233">
        <v>5.17</v>
      </c>
      <c r="F657" s="230"/>
      <c r="G657" s="230"/>
      <c r="H657" s="230"/>
      <c r="I657" s="230"/>
      <c r="J657" s="230"/>
      <c r="K657" s="230"/>
      <c r="L657" s="230"/>
      <c r="M657" s="230"/>
      <c r="N657" s="230"/>
      <c r="O657" s="230"/>
      <c r="P657" s="230"/>
      <c r="Q657" s="230"/>
      <c r="R657" s="230"/>
      <c r="S657" s="230"/>
      <c r="T657" s="230"/>
      <c r="U657" s="230"/>
      <c r="V657" s="230"/>
      <c r="W657" s="230"/>
      <c r="X657" s="230"/>
      <c r="Y657" s="211"/>
      <c r="Z657" s="211"/>
      <c r="AA657" s="211"/>
      <c r="AB657" s="211"/>
      <c r="AC657" s="211"/>
      <c r="AD657" s="211"/>
      <c r="AE657" s="211"/>
      <c r="AF657" s="211"/>
      <c r="AG657" s="211" t="s">
        <v>161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28"/>
      <c r="B658" s="229"/>
      <c r="C658" s="259" t="s">
        <v>183</v>
      </c>
      <c r="D658" s="232"/>
      <c r="E658" s="233">
        <v>3.68</v>
      </c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  <c r="P658" s="230"/>
      <c r="Q658" s="230"/>
      <c r="R658" s="230"/>
      <c r="S658" s="230"/>
      <c r="T658" s="230"/>
      <c r="U658" s="230"/>
      <c r="V658" s="230"/>
      <c r="W658" s="230"/>
      <c r="X658" s="230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161</v>
      </c>
      <c r="AH658" s="211">
        <v>0</v>
      </c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28"/>
      <c r="B659" s="229"/>
      <c r="C659" s="259" t="s">
        <v>184</v>
      </c>
      <c r="D659" s="232"/>
      <c r="E659" s="233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  <c r="P659" s="230"/>
      <c r="Q659" s="230"/>
      <c r="R659" s="230"/>
      <c r="S659" s="230"/>
      <c r="T659" s="230"/>
      <c r="U659" s="230"/>
      <c r="V659" s="230"/>
      <c r="W659" s="230"/>
      <c r="X659" s="230"/>
      <c r="Y659" s="211"/>
      <c r="Z659" s="211"/>
      <c r="AA659" s="211"/>
      <c r="AB659" s="211"/>
      <c r="AC659" s="211"/>
      <c r="AD659" s="211"/>
      <c r="AE659" s="211"/>
      <c r="AF659" s="211"/>
      <c r="AG659" s="211" t="s">
        <v>161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28"/>
      <c r="B660" s="229"/>
      <c r="C660" s="259" t="s">
        <v>185</v>
      </c>
      <c r="D660" s="232"/>
      <c r="E660" s="233">
        <v>22.82</v>
      </c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  <c r="P660" s="230"/>
      <c r="Q660" s="230"/>
      <c r="R660" s="230"/>
      <c r="S660" s="230"/>
      <c r="T660" s="230"/>
      <c r="U660" s="230"/>
      <c r="V660" s="230"/>
      <c r="W660" s="230"/>
      <c r="X660" s="230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161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28"/>
      <c r="B661" s="229"/>
      <c r="C661" s="259" t="s">
        <v>186</v>
      </c>
      <c r="D661" s="232"/>
      <c r="E661" s="233">
        <v>17.27</v>
      </c>
      <c r="F661" s="230"/>
      <c r="G661" s="230"/>
      <c r="H661" s="230"/>
      <c r="I661" s="230"/>
      <c r="J661" s="230"/>
      <c r="K661" s="230"/>
      <c r="L661" s="230"/>
      <c r="M661" s="230"/>
      <c r="N661" s="230"/>
      <c r="O661" s="230"/>
      <c r="P661" s="230"/>
      <c r="Q661" s="230"/>
      <c r="R661" s="230"/>
      <c r="S661" s="230"/>
      <c r="T661" s="230"/>
      <c r="U661" s="230"/>
      <c r="V661" s="230"/>
      <c r="W661" s="230"/>
      <c r="X661" s="230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161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1" x14ac:dyDescent="0.2">
      <c r="A662" s="228"/>
      <c r="B662" s="229"/>
      <c r="C662" s="259" t="s">
        <v>187</v>
      </c>
      <c r="D662" s="232"/>
      <c r="E662" s="233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  <c r="P662" s="230"/>
      <c r="Q662" s="230"/>
      <c r="R662" s="230"/>
      <c r="S662" s="230"/>
      <c r="T662" s="230"/>
      <c r="U662" s="230"/>
      <c r="V662" s="230"/>
      <c r="W662" s="230"/>
      <c r="X662" s="230"/>
      <c r="Y662" s="211"/>
      <c r="Z662" s="211"/>
      <c r="AA662" s="211"/>
      <c r="AB662" s="211"/>
      <c r="AC662" s="211"/>
      <c r="AD662" s="211"/>
      <c r="AE662" s="211"/>
      <c r="AF662" s="211"/>
      <c r="AG662" s="211" t="s">
        <v>161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28"/>
      <c r="B663" s="229"/>
      <c r="C663" s="259" t="s">
        <v>188</v>
      </c>
      <c r="D663" s="232"/>
      <c r="E663" s="233">
        <v>0.28000000000000003</v>
      </c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  <c r="P663" s="230"/>
      <c r="Q663" s="230"/>
      <c r="R663" s="230"/>
      <c r="S663" s="230"/>
      <c r="T663" s="230"/>
      <c r="U663" s="230"/>
      <c r="V663" s="230"/>
      <c r="W663" s="230"/>
      <c r="X663" s="230"/>
      <c r="Y663" s="211"/>
      <c r="Z663" s="211"/>
      <c r="AA663" s="211"/>
      <c r="AB663" s="211"/>
      <c r="AC663" s="211"/>
      <c r="AD663" s="211"/>
      <c r="AE663" s="211"/>
      <c r="AF663" s="211"/>
      <c r="AG663" s="211" t="s">
        <v>161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28"/>
      <c r="B664" s="229"/>
      <c r="C664" s="259" t="s">
        <v>189</v>
      </c>
      <c r="D664" s="232"/>
      <c r="E664" s="233">
        <v>1.2</v>
      </c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  <c r="P664" s="230"/>
      <c r="Q664" s="230"/>
      <c r="R664" s="230"/>
      <c r="S664" s="230"/>
      <c r="T664" s="230"/>
      <c r="U664" s="230"/>
      <c r="V664" s="230"/>
      <c r="W664" s="230"/>
      <c r="X664" s="230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161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28"/>
      <c r="B665" s="229"/>
      <c r="C665" s="259" t="s">
        <v>177</v>
      </c>
      <c r="D665" s="232"/>
      <c r="E665" s="233"/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  <c r="P665" s="230"/>
      <c r="Q665" s="230"/>
      <c r="R665" s="230"/>
      <c r="S665" s="230"/>
      <c r="T665" s="230"/>
      <c r="U665" s="230"/>
      <c r="V665" s="230"/>
      <c r="W665" s="230"/>
      <c r="X665" s="230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161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28"/>
      <c r="B666" s="229"/>
      <c r="C666" s="259" t="s">
        <v>190</v>
      </c>
      <c r="D666" s="232"/>
      <c r="E666" s="233">
        <v>-1.38</v>
      </c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  <c r="P666" s="230"/>
      <c r="Q666" s="230"/>
      <c r="R666" s="230"/>
      <c r="S666" s="230"/>
      <c r="T666" s="230"/>
      <c r="U666" s="230"/>
      <c r="V666" s="230"/>
      <c r="W666" s="230"/>
      <c r="X666" s="230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161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28"/>
      <c r="B667" s="229"/>
      <c r="C667" s="259" t="s">
        <v>191</v>
      </c>
      <c r="D667" s="232"/>
      <c r="E667" s="233">
        <v>-1.58</v>
      </c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  <c r="P667" s="230"/>
      <c r="Q667" s="230"/>
      <c r="R667" s="230"/>
      <c r="S667" s="230"/>
      <c r="T667" s="230"/>
      <c r="U667" s="230"/>
      <c r="V667" s="230"/>
      <c r="W667" s="230"/>
      <c r="X667" s="230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161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28"/>
      <c r="B668" s="229"/>
      <c r="C668" s="259" t="s">
        <v>192</v>
      </c>
      <c r="D668" s="232"/>
      <c r="E668" s="233">
        <v>-4.28</v>
      </c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  <c r="P668" s="230"/>
      <c r="Q668" s="230"/>
      <c r="R668" s="230"/>
      <c r="S668" s="230"/>
      <c r="T668" s="230"/>
      <c r="U668" s="230"/>
      <c r="V668" s="230"/>
      <c r="W668" s="230"/>
      <c r="X668" s="230"/>
      <c r="Y668" s="211"/>
      <c r="Z668" s="211"/>
      <c r="AA668" s="211"/>
      <c r="AB668" s="211"/>
      <c r="AC668" s="211"/>
      <c r="AD668" s="211"/>
      <c r="AE668" s="211"/>
      <c r="AF668" s="211"/>
      <c r="AG668" s="211" t="s">
        <v>161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28"/>
      <c r="B669" s="229"/>
      <c r="C669" s="259" t="s">
        <v>193</v>
      </c>
      <c r="D669" s="232"/>
      <c r="E669" s="233"/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  <c r="P669" s="230"/>
      <c r="Q669" s="230"/>
      <c r="R669" s="230"/>
      <c r="S669" s="230"/>
      <c r="T669" s="230"/>
      <c r="U669" s="230"/>
      <c r="V669" s="230"/>
      <c r="W669" s="230"/>
      <c r="X669" s="230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161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28"/>
      <c r="B670" s="229"/>
      <c r="C670" s="259" t="s">
        <v>194</v>
      </c>
      <c r="D670" s="232"/>
      <c r="E670" s="233">
        <v>3.01</v>
      </c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  <c r="P670" s="230"/>
      <c r="Q670" s="230"/>
      <c r="R670" s="230"/>
      <c r="S670" s="230"/>
      <c r="T670" s="230"/>
      <c r="U670" s="230"/>
      <c r="V670" s="230"/>
      <c r="W670" s="230"/>
      <c r="X670" s="230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161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28"/>
      <c r="B671" s="229"/>
      <c r="C671" s="259" t="s">
        <v>195</v>
      </c>
      <c r="D671" s="232"/>
      <c r="E671" s="233">
        <v>3.89</v>
      </c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  <c r="P671" s="230"/>
      <c r="Q671" s="230"/>
      <c r="R671" s="230"/>
      <c r="S671" s="230"/>
      <c r="T671" s="230"/>
      <c r="U671" s="230"/>
      <c r="V671" s="230"/>
      <c r="W671" s="230"/>
      <c r="X671" s="230"/>
      <c r="Y671" s="211"/>
      <c r="Z671" s="211"/>
      <c r="AA671" s="211"/>
      <c r="AB671" s="211"/>
      <c r="AC671" s="211"/>
      <c r="AD671" s="211"/>
      <c r="AE671" s="211"/>
      <c r="AF671" s="211"/>
      <c r="AG671" s="211" t="s">
        <v>161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28"/>
      <c r="B672" s="229"/>
      <c r="C672" s="259" t="s">
        <v>196</v>
      </c>
      <c r="D672" s="232"/>
      <c r="E672" s="233">
        <v>5.67</v>
      </c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  <c r="P672" s="230"/>
      <c r="Q672" s="230"/>
      <c r="R672" s="230"/>
      <c r="S672" s="230"/>
      <c r="T672" s="230"/>
      <c r="U672" s="230"/>
      <c r="V672" s="230"/>
      <c r="W672" s="230"/>
      <c r="X672" s="230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161</v>
      </c>
      <c r="AH672" s="211">
        <v>0</v>
      </c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28"/>
      <c r="B673" s="229"/>
      <c r="C673" s="259" t="s">
        <v>177</v>
      </c>
      <c r="D673" s="232"/>
      <c r="E673" s="233"/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  <c r="P673" s="230"/>
      <c r="Q673" s="230"/>
      <c r="R673" s="230"/>
      <c r="S673" s="230"/>
      <c r="T673" s="230"/>
      <c r="U673" s="230"/>
      <c r="V673" s="230"/>
      <c r="W673" s="230"/>
      <c r="X673" s="230"/>
      <c r="Y673" s="211"/>
      <c r="Z673" s="211"/>
      <c r="AA673" s="211"/>
      <c r="AB673" s="211"/>
      <c r="AC673" s="211"/>
      <c r="AD673" s="211"/>
      <c r="AE673" s="211"/>
      <c r="AF673" s="211"/>
      <c r="AG673" s="211" t="s">
        <v>161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28"/>
      <c r="B674" s="229"/>
      <c r="C674" s="259" t="s">
        <v>197</v>
      </c>
      <c r="D674" s="232"/>
      <c r="E674" s="233">
        <v>-0.47</v>
      </c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30"/>
      <c r="Y674" s="211"/>
      <c r="Z674" s="211"/>
      <c r="AA674" s="211"/>
      <c r="AB674" s="211"/>
      <c r="AC674" s="211"/>
      <c r="AD674" s="211"/>
      <c r="AE674" s="211"/>
      <c r="AF674" s="211"/>
      <c r="AG674" s="211" t="s">
        <v>161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28"/>
      <c r="B675" s="229"/>
      <c r="C675" s="259" t="s">
        <v>190</v>
      </c>
      <c r="D675" s="232"/>
      <c r="E675" s="233">
        <v>-1.38</v>
      </c>
      <c r="F675" s="230"/>
      <c r="G675" s="230"/>
      <c r="H675" s="230"/>
      <c r="I675" s="230"/>
      <c r="J675" s="230"/>
      <c r="K675" s="230"/>
      <c r="L675" s="230"/>
      <c r="M675" s="230"/>
      <c r="N675" s="230"/>
      <c r="O675" s="230"/>
      <c r="P675" s="230"/>
      <c r="Q675" s="230"/>
      <c r="R675" s="230"/>
      <c r="S675" s="230"/>
      <c r="T675" s="230"/>
      <c r="U675" s="230"/>
      <c r="V675" s="230"/>
      <c r="W675" s="230"/>
      <c r="X675" s="230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161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28"/>
      <c r="B676" s="229"/>
      <c r="C676" s="259" t="s">
        <v>198</v>
      </c>
      <c r="D676" s="232"/>
      <c r="E676" s="233"/>
      <c r="F676" s="230"/>
      <c r="G676" s="230"/>
      <c r="H676" s="230"/>
      <c r="I676" s="230"/>
      <c r="J676" s="230"/>
      <c r="K676" s="230"/>
      <c r="L676" s="230"/>
      <c r="M676" s="230"/>
      <c r="N676" s="230"/>
      <c r="O676" s="230"/>
      <c r="P676" s="230"/>
      <c r="Q676" s="230"/>
      <c r="R676" s="230"/>
      <c r="S676" s="230"/>
      <c r="T676" s="230"/>
      <c r="U676" s="230"/>
      <c r="V676" s="230"/>
      <c r="W676" s="230"/>
      <c r="X676" s="230"/>
      <c r="Y676" s="211"/>
      <c r="Z676" s="211"/>
      <c r="AA676" s="211"/>
      <c r="AB676" s="211"/>
      <c r="AC676" s="211"/>
      <c r="AD676" s="211"/>
      <c r="AE676" s="211"/>
      <c r="AF676" s="211"/>
      <c r="AG676" s="211" t="s">
        <v>161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28"/>
      <c r="B677" s="229"/>
      <c r="C677" s="259" t="s">
        <v>199</v>
      </c>
      <c r="D677" s="232"/>
      <c r="E677" s="233">
        <v>40.6</v>
      </c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  <c r="P677" s="230"/>
      <c r="Q677" s="230"/>
      <c r="R677" s="230"/>
      <c r="S677" s="230"/>
      <c r="T677" s="230"/>
      <c r="U677" s="230"/>
      <c r="V677" s="230"/>
      <c r="W677" s="230"/>
      <c r="X677" s="230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161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28"/>
      <c r="B678" s="229"/>
      <c r="C678" s="259" t="s">
        <v>200</v>
      </c>
      <c r="D678" s="232"/>
      <c r="E678" s="233">
        <v>18.32</v>
      </c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  <c r="P678" s="230"/>
      <c r="Q678" s="230"/>
      <c r="R678" s="230"/>
      <c r="S678" s="230"/>
      <c r="T678" s="230"/>
      <c r="U678" s="230"/>
      <c r="V678" s="230"/>
      <c r="W678" s="230"/>
      <c r="X678" s="230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161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28"/>
      <c r="B679" s="229"/>
      <c r="C679" s="259" t="s">
        <v>187</v>
      </c>
      <c r="D679" s="232"/>
      <c r="E679" s="233"/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  <c r="P679" s="230"/>
      <c r="Q679" s="230"/>
      <c r="R679" s="230"/>
      <c r="S679" s="230"/>
      <c r="T679" s="230"/>
      <c r="U679" s="230"/>
      <c r="V679" s="230"/>
      <c r="W679" s="230"/>
      <c r="X679" s="230"/>
      <c r="Y679" s="211"/>
      <c r="Z679" s="211"/>
      <c r="AA679" s="211"/>
      <c r="AB679" s="211"/>
      <c r="AC679" s="211"/>
      <c r="AD679" s="211"/>
      <c r="AE679" s="211"/>
      <c r="AF679" s="211"/>
      <c r="AG679" s="211" t="s">
        <v>161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28"/>
      <c r="B680" s="229"/>
      <c r="C680" s="259" t="s">
        <v>188</v>
      </c>
      <c r="D680" s="232"/>
      <c r="E680" s="233">
        <v>0.28000000000000003</v>
      </c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  <c r="P680" s="230"/>
      <c r="Q680" s="230"/>
      <c r="R680" s="230"/>
      <c r="S680" s="230"/>
      <c r="T680" s="230"/>
      <c r="U680" s="230"/>
      <c r="V680" s="230"/>
      <c r="W680" s="230"/>
      <c r="X680" s="230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161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28"/>
      <c r="B681" s="229"/>
      <c r="C681" s="259" t="s">
        <v>189</v>
      </c>
      <c r="D681" s="232"/>
      <c r="E681" s="233">
        <v>1.2</v>
      </c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  <c r="P681" s="230"/>
      <c r="Q681" s="230"/>
      <c r="R681" s="230"/>
      <c r="S681" s="230"/>
      <c r="T681" s="230"/>
      <c r="U681" s="230"/>
      <c r="V681" s="230"/>
      <c r="W681" s="230"/>
      <c r="X681" s="230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161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28"/>
      <c r="B682" s="229"/>
      <c r="C682" s="259" t="s">
        <v>177</v>
      </c>
      <c r="D682" s="232"/>
      <c r="E682" s="233"/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  <c r="P682" s="230"/>
      <c r="Q682" s="230"/>
      <c r="R682" s="230"/>
      <c r="S682" s="230"/>
      <c r="T682" s="230"/>
      <c r="U682" s="230"/>
      <c r="V682" s="230"/>
      <c r="W682" s="230"/>
      <c r="X682" s="230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161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28"/>
      <c r="B683" s="229"/>
      <c r="C683" s="259" t="s">
        <v>179</v>
      </c>
      <c r="D683" s="232"/>
      <c r="E683" s="233">
        <v>-3.15</v>
      </c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  <c r="P683" s="230"/>
      <c r="Q683" s="230"/>
      <c r="R683" s="230"/>
      <c r="S683" s="230"/>
      <c r="T683" s="230"/>
      <c r="U683" s="230"/>
      <c r="V683" s="230"/>
      <c r="W683" s="230"/>
      <c r="X683" s="230"/>
      <c r="Y683" s="211"/>
      <c r="Z683" s="211"/>
      <c r="AA683" s="211"/>
      <c r="AB683" s="211"/>
      <c r="AC683" s="211"/>
      <c r="AD683" s="211"/>
      <c r="AE683" s="211"/>
      <c r="AF683" s="211"/>
      <c r="AG683" s="211" t="s">
        <v>161</v>
      </c>
      <c r="AH683" s="211">
        <v>0</v>
      </c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28"/>
      <c r="B684" s="229"/>
      <c r="C684" s="259" t="s">
        <v>201</v>
      </c>
      <c r="D684" s="232"/>
      <c r="E684" s="233">
        <v>-2.74</v>
      </c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  <c r="P684" s="230"/>
      <c r="Q684" s="230"/>
      <c r="R684" s="230"/>
      <c r="S684" s="230"/>
      <c r="T684" s="230"/>
      <c r="U684" s="230"/>
      <c r="V684" s="230"/>
      <c r="W684" s="230"/>
      <c r="X684" s="230"/>
      <c r="Y684" s="211"/>
      <c r="Z684" s="211"/>
      <c r="AA684" s="211"/>
      <c r="AB684" s="211"/>
      <c r="AC684" s="211"/>
      <c r="AD684" s="211"/>
      <c r="AE684" s="211"/>
      <c r="AF684" s="211"/>
      <c r="AG684" s="211" t="s">
        <v>161</v>
      </c>
      <c r="AH684" s="211">
        <v>0</v>
      </c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28"/>
      <c r="B685" s="229"/>
      <c r="C685" s="259" t="s">
        <v>202</v>
      </c>
      <c r="D685" s="232"/>
      <c r="E685" s="233"/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  <c r="P685" s="230"/>
      <c r="Q685" s="230"/>
      <c r="R685" s="230"/>
      <c r="S685" s="230"/>
      <c r="T685" s="230"/>
      <c r="U685" s="230"/>
      <c r="V685" s="230"/>
      <c r="W685" s="230"/>
      <c r="X685" s="230"/>
      <c r="Y685" s="211"/>
      <c r="Z685" s="211"/>
      <c r="AA685" s="211"/>
      <c r="AB685" s="211"/>
      <c r="AC685" s="211"/>
      <c r="AD685" s="211"/>
      <c r="AE685" s="211"/>
      <c r="AF685" s="211"/>
      <c r="AG685" s="211" t="s">
        <v>161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28"/>
      <c r="B686" s="229"/>
      <c r="C686" s="259" t="s">
        <v>203</v>
      </c>
      <c r="D686" s="232"/>
      <c r="E686" s="233">
        <v>42.25</v>
      </c>
      <c r="F686" s="230"/>
      <c r="G686" s="230"/>
      <c r="H686" s="230"/>
      <c r="I686" s="230"/>
      <c r="J686" s="230"/>
      <c r="K686" s="230"/>
      <c r="L686" s="230"/>
      <c r="M686" s="230"/>
      <c r="N686" s="230"/>
      <c r="O686" s="230"/>
      <c r="P686" s="230"/>
      <c r="Q686" s="230"/>
      <c r="R686" s="230"/>
      <c r="S686" s="230"/>
      <c r="T686" s="230"/>
      <c r="U686" s="230"/>
      <c r="V686" s="230"/>
      <c r="W686" s="230"/>
      <c r="X686" s="230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161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28"/>
      <c r="B687" s="229"/>
      <c r="C687" s="259" t="s">
        <v>204</v>
      </c>
      <c r="D687" s="232"/>
      <c r="E687" s="233">
        <v>36.92</v>
      </c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  <c r="P687" s="230"/>
      <c r="Q687" s="230"/>
      <c r="R687" s="230"/>
      <c r="S687" s="230"/>
      <c r="T687" s="230"/>
      <c r="U687" s="230"/>
      <c r="V687" s="230"/>
      <c r="W687" s="230"/>
      <c r="X687" s="230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161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28"/>
      <c r="B688" s="229"/>
      <c r="C688" s="259" t="s">
        <v>187</v>
      </c>
      <c r="D688" s="232"/>
      <c r="E688" s="233"/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  <c r="P688" s="230"/>
      <c r="Q688" s="230"/>
      <c r="R688" s="230"/>
      <c r="S688" s="230"/>
      <c r="T688" s="230"/>
      <c r="U688" s="230"/>
      <c r="V688" s="230"/>
      <c r="W688" s="230"/>
      <c r="X688" s="230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161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28"/>
      <c r="B689" s="229"/>
      <c r="C689" s="259" t="s">
        <v>205</v>
      </c>
      <c r="D689" s="232"/>
      <c r="E689" s="233">
        <v>0.61</v>
      </c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  <c r="P689" s="230"/>
      <c r="Q689" s="230"/>
      <c r="R689" s="230"/>
      <c r="S689" s="230"/>
      <c r="T689" s="230"/>
      <c r="U689" s="230"/>
      <c r="V689" s="230"/>
      <c r="W689" s="230"/>
      <c r="X689" s="230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161</v>
      </c>
      <c r="AH689" s="211">
        <v>0</v>
      </c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28"/>
      <c r="B690" s="229"/>
      <c r="C690" s="259" t="s">
        <v>206</v>
      </c>
      <c r="D690" s="232"/>
      <c r="E690" s="233">
        <v>2.4</v>
      </c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  <c r="P690" s="230"/>
      <c r="Q690" s="230"/>
      <c r="R690" s="230"/>
      <c r="S690" s="230"/>
      <c r="T690" s="230"/>
      <c r="U690" s="230"/>
      <c r="V690" s="230"/>
      <c r="W690" s="230"/>
      <c r="X690" s="230"/>
      <c r="Y690" s="211"/>
      <c r="Z690" s="211"/>
      <c r="AA690" s="211"/>
      <c r="AB690" s="211"/>
      <c r="AC690" s="211"/>
      <c r="AD690" s="211"/>
      <c r="AE690" s="211"/>
      <c r="AF690" s="211"/>
      <c r="AG690" s="211" t="s">
        <v>161</v>
      </c>
      <c r="AH690" s="211">
        <v>0</v>
      </c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28"/>
      <c r="B691" s="229"/>
      <c r="C691" s="259" t="s">
        <v>207</v>
      </c>
      <c r="D691" s="232"/>
      <c r="E691" s="233"/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  <c r="P691" s="230"/>
      <c r="Q691" s="230"/>
      <c r="R691" s="230"/>
      <c r="S691" s="230"/>
      <c r="T691" s="230"/>
      <c r="U691" s="230"/>
      <c r="V691" s="230"/>
      <c r="W691" s="230"/>
      <c r="X691" s="230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161</v>
      </c>
      <c r="AH691" s="211">
        <v>0</v>
      </c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28"/>
      <c r="B692" s="229"/>
      <c r="C692" s="259" t="s">
        <v>208</v>
      </c>
      <c r="D692" s="232"/>
      <c r="E692" s="233">
        <v>2.56</v>
      </c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  <c r="P692" s="230"/>
      <c r="Q692" s="230"/>
      <c r="R692" s="230"/>
      <c r="S692" s="230"/>
      <c r="T692" s="230"/>
      <c r="U692" s="230"/>
      <c r="V692" s="230"/>
      <c r="W692" s="230"/>
      <c r="X692" s="230"/>
      <c r="Y692" s="211"/>
      <c r="Z692" s="211"/>
      <c r="AA692" s="211"/>
      <c r="AB692" s="211"/>
      <c r="AC692" s="211"/>
      <c r="AD692" s="211"/>
      <c r="AE692" s="211"/>
      <c r="AF692" s="211"/>
      <c r="AG692" s="211" t="s">
        <v>161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1" x14ac:dyDescent="0.2">
      <c r="A693" s="228"/>
      <c r="B693" s="229"/>
      <c r="C693" s="259" t="s">
        <v>209</v>
      </c>
      <c r="D693" s="232"/>
      <c r="E693" s="233">
        <v>3.43</v>
      </c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  <c r="P693" s="230"/>
      <c r="Q693" s="230"/>
      <c r="R693" s="230"/>
      <c r="S693" s="230"/>
      <c r="T693" s="230"/>
      <c r="U693" s="230"/>
      <c r="V693" s="230"/>
      <c r="W693" s="230"/>
      <c r="X693" s="230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161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28"/>
      <c r="B694" s="229"/>
      <c r="C694" s="259" t="s">
        <v>177</v>
      </c>
      <c r="D694" s="232"/>
      <c r="E694" s="233"/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  <c r="P694" s="230"/>
      <c r="Q694" s="230"/>
      <c r="R694" s="230"/>
      <c r="S694" s="230"/>
      <c r="T694" s="230"/>
      <c r="U694" s="230"/>
      <c r="V694" s="230"/>
      <c r="W694" s="230"/>
      <c r="X694" s="230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161</v>
      </c>
      <c r="AH694" s="211">
        <v>0</v>
      </c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28"/>
      <c r="B695" s="229"/>
      <c r="C695" s="259" t="s">
        <v>210</v>
      </c>
      <c r="D695" s="232"/>
      <c r="E695" s="233">
        <v>-0.49</v>
      </c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  <c r="P695" s="230"/>
      <c r="Q695" s="230"/>
      <c r="R695" s="230"/>
      <c r="S695" s="230"/>
      <c r="T695" s="230"/>
      <c r="U695" s="230"/>
      <c r="V695" s="230"/>
      <c r="W695" s="230"/>
      <c r="X695" s="230"/>
      <c r="Y695" s="211"/>
      <c r="Z695" s="211"/>
      <c r="AA695" s="211"/>
      <c r="AB695" s="211"/>
      <c r="AC695" s="211"/>
      <c r="AD695" s="211"/>
      <c r="AE695" s="211"/>
      <c r="AF695" s="211"/>
      <c r="AG695" s="211" t="s">
        <v>161</v>
      </c>
      <c r="AH695" s="211">
        <v>0</v>
      </c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28"/>
      <c r="B696" s="229"/>
      <c r="C696" s="259" t="s">
        <v>543</v>
      </c>
      <c r="D696" s="232"/>
      <c r="E696" s="233"/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  <c r="P696" s="230"/>
      <c r="Q696" s="230"/>
      <c r="R696" s="230"/>
      <c r="S696" s="230"/>
      <c r="T696" s="230"/>
      <c r="U696" s="230"/>
      <c r="V696" s="230"/>
      <c r="W696" s="230"/>
      <c r="X696" s="230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161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28"/>
      <c r="B697" s="229"/>
      <c r="C697" s="259" t="s">
        <v>171</v>
      </c>
      <c r="D697" s="232"/>
      <c r="E697" s="233">
        <v>70.2</v>
      </c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  <c r="P697" s="230"/>
      <c r="Q697" s="230"/>
      <c r="R697" s="230"/>
      <c r="S697" s="230"/>
      <c r="T697" s="230"/>
      <c r="U697" s="230"/>
      <c r="V697" s="230"/>
      <c r="W697" s="230"/>
      <c r="X697" s="230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161</v>
      </c>
      <c r="AH697" s="211">
        <v>0</v>
      </c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1" x14ac:dyDescent="0.2">
      <c r="A698" s="241">
        <v>100</v>
      </c>
      <c r="B698" s="242" t="s">
        <v>546</v>
      </c>
      <c r="C698" s="258" t="s">
        <v>547</v>
      </c>
      <c r="D698" s="243" t="s">
        <v>155</v>
      </c>
      <c r="E698" s="244">
        <v>315.32920000000001</v>
      </c>
      <c r="F698" s="245"/>
      <c r="G698" s="246">
        <f>ROUND(E698*F698,2)</f>
        <v>0</v>
      </c>
      <c r="H698" s="231"/>
      <c r="I698" s="230">
        <f>ROUND(E698*H698,2)</f>
        <v>0</v>
      </c>
      <c r="J698" s="231"/>
      <c r="K698" s="230">
        <f>ROUND(E698*J698,2)</f>
        <v>0</v>
      </c>
      <c r="L698" s="230">
        <v>15</v>
      </c>
      <c r="M698" s="230">
        <f>G698*(1+L698/100)</f>
        <v>0</v>
      </c>
      <c r="N698" s="230">
        <v>1.4999999999999999E-4</v>
      </c>
      <c r="O698" s="230">
        <f>ROUND(E698*N698,2)</f>
        <v>0.05</v>
      </c>
      <c r="P698" s="230">
        <v>0</v>
      </c>
      <c r="Q698" s="230">
        <f>ROUND(E698*P698,2)</f>
        <v>0</v>
      </c>
      <c r="R698" s="230"/>
      <c r="S698" s="230" t="s">
        <v>156</v>
      </c>
      <c r="T698" s="230" t="s">
        <v>157</v>
      </c>
      <c r="U698" s="230">
        <v>0</v>
      </c>
      <c r="V698" s="230">
        <f>ROUND(E698*U698,2)</f>
        <v>0</v>
      </c>
      <c r="W698" s="230"/>
      <c r="X698" s="230" t="s">
        <v>158</v>
      </c>
      <c r="Y698" s="211"/>
      <c r="Z698" s="211"/>
      <c r="AA698" s="211"/>
      <c r="AB698" s="211"/>
      <c r="AC698" s="211"/>
      <c r="AD698" s="211"/>
      <c r="AE698" s="211"/>
      <c r="AF698" s="211"/>
      <c r="AG698" s="211" t="s">
        <v>159</v>
      </c>
      <c r="AH698" s="211"/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28"/>
      <c r="B699" s="229"/>
      <c r="C699" s="259" t="s">
        <v>174</v>
      </c>
      <c r="D699" s="232"/>
      <c r="E699" s="233"/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  <c r="P699" s="230"/>
      <c r="Q699" s="230"/>
      <c r="R699" s="230"/>
      <c r="S699" s="230"/>
      <c r="T699" s="230"/>
      <c r="U699" s="230"/>
      <c r="V699" s="230"/>
      <c r="W699" s="230"/>
      <c r="X699" s="230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161</v>
      </c>
      <c r="AH699" s="211">
        <v>0</v>
      </c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28"/>
      <c r="B700" s="229"/>
      <c r="C700" s="259" t="s">
        <v>175</v>
      </c>
      <c r="D700" s="232"/>
      <c r="E700" s="233">
        <v>38.17</v>
      </c>
      <c r="F700" s="230"/>
      <c r="G700" s="230"/>
      <c r="H700" s="230"/>
      <c r="I700" s="230"/>
      <c r="J700" s="230"/>
      <c r="K700" s="230"/>
      <c r="L700" s="230"/>
      <c r="M700" s="230"/>
      <c r="N700" s="230"/>
      <c r="O700" s="230"/>
      <c r="P700" s="230"/>
      <c r="Q700" s="230"/>
      <c r="R700" s="230"/>
      <c r="S700" s="230"/>
      <c r="T700" s="230"/>
      <c r="U700" s="230"/>
      <c r="V700" s="230"/>
      <c r="W700" s="230"/>
      <c r="X700" s="230"/>
      <c r="Y700" s="211"/>
      <c r="Z700" s="211"/>
      <c r="AA700" s="211"/>
      <c r="AB700" s="211"/>
      <c r="AC700" s="211"/>
      <c r="AD700" s="211"/>
      <c r="AE700" s="211"/>
      <c r="AF700" s="211"/>
      <c r="AG700" s="211" t="s">
        <v>161</v>
      </c>
      <c r="AH700" s="211">
        <v>0</v>
      </c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28"/>
      <c r="B701" s="229"/>
      <c r="C701" s="259" t="s">
        <v>176</v>
      </c>
      <c r="D701" s="232"/>
      <c r="E701" s="233">
        <v>18.53</v>
      </c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  <c r="P701" s="230"/>
      <c r="Q701" s="230"/>
      <c r="R701" s="230"/>
      <c r="S701" s="230"/>
      <c r="T701" s="230"/>
      <c r="U701" s="230"/>
      <c r="V701" s="230"/>
      <c r="W701" s="230"/>
      <c r="X701" s="230"/>
      <c r="Y701" s="211"/>
      <c r="Z701" s="211"/>
      <c r="AA701" s="211"/>
      <c r="AB701" s="211"/>
      <c r="AC701" s="211"/>
      <c r="AD701" s="211"/>
      <c r="AE701" s="211"/>
      <c r="AF701" s="211"/>
      <c r="AG701" s="211" t="s">
        <v>161</v>
      </c>
      <c r="AH701" s="211">
        <v>0</v>
      </c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28"/>
      <c r="B702" s="229"/>
      <c r="C702" s="259" t="s">
        <v>177</v>
      </c>
      <c r="D702" s="232"/>
      <c r="E702" s="233"/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  <c r="P702" s="230"/>
      <c r="Q702" s="230"/>
      <c r="R702" s="230"/>
      <c r="S702" s="230"/>
      <c r="T702" s="230"/>
      <c r="U702" s="230"/>
      <c r="V702" s="230"/>
      <c r="W702" s="230"/>
      <c r="X702" s="230"/>
      <c r="Y702" s="211"/>
      <c r="Z702" s="211"/>
      <c r="AA702" s="211"/>
      <c r="AB702" s="211"/>
      <c r="AC702" s="211"/>
      <c r="AD702" s="211"/>
      <c r="AE702" s="211"/>
      <c r="AF702" s="211"/>
      <c r="AG702" s="211" t="s">
        <v>161</v>
      </c>
      <c r="AH702" s="211">
        <v>0</v>
      </c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28"/>
      <c r="B703" s="229"/>
      <c r="C703" s="259" t="s">
        <v>178</v>
      </c>
      <c r="D703" s="232"/>
      <c r="E703" s="233">
        <v>-2.76</v>
      </c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  <c r="P703" s="230"/>
      <c r="Q703" s="230"/>
      <c r="R703" s="230"/>
      <c r="S703" s="230"/>
      <c r="T703" s="230"/>
      <c r="U703" s="230"/>
      <c r="V703" s="230"/>
      <c r="W703" s="230"/>
      <c r="X703" s="230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161</v>
      </c>
      <c r="AH703" s="211">
        <v>0</v>
      </c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28"/>
      <c r="B704" s="229"/>
      <c r="C704" s="259" t="s">
        <v>179</v>
      </c>
      <c r="D704" s="232"/>
      <c r="E704" s="233">
        <v>-3.15</v>
      </c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  <c r="P704" s="230"/>
      <c r="Q704" s="230"/>
      <c r="R704" s="230"/>
      <c r="S704" s="230"/>
      <c r="T704" s="230"/>
      <c r="U704" s="230"/>
      <c r="V704" s="230"/>
      <c r="W704" s="230"/>
      <c r="X704" s="230"/>
      <c r="Y704" s="211"/>
      <c r="Z704" s="211"/>
      <c r="AA704" s="211"/>
      <c r="AB704" s="211"/>
      <c r="AC704" s="211"/>
      <c r="AD704" s="211"/>
      <c r="AE704" s="211"/>
      <c r="AF704" s="211"/>
      <c r="AG704" s="211" t="s">
        <v>161</v>
      </c>
      <c r="AH704" s="211">
        <v>0</v>
      </c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outlineLevel="1" x14ac:dyDescent="0.2">
      <c r="A705" s="228"/>
      <c r="B705" s="229"/>
      <c r="C705" s="259" t="s">
        <v>180</v>
      </c>
      <c r="D705" s="232"/>
      <c r="E705" s="233">
        <v>-1.77</v>
      </c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  <c r="P705" s="230"/>
      <c r="Q705" s="230"/>
      <c r="R705" s="230"/>
      <c r="S705" s="230"/>
      <c r="T705" s="230"/>
      <c r="U705" s="230"/>
      <c r="V705" s="230"/>
      <c r="W705" s="230"/>
      <c r="X705" s="230"/>
      <c r="Y705" s="211"/>
      <c r="Z705" s="211"/>
      <c r="AA705" s="211"/>
      <c r="AB705" s="211"/>
      <c r="AC705" s="211"/>
      <c r="AD705" s="211"/>
      <c r="AE705" s="211"/>
      <c r="AF705" s="211"/>
      <c r="AG705" s="211" t="s">
        <v>161</v>
      </c>
      <c r="AH705" s="211">
        <v>0</v>
      </c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28"/>
      <c r="B706" s="229"/>
      <c r="C706" s="259" t="s">
        <v>181</v>
      </c>
      <c r="D706" s="232"/>
      <c r="E706" s="233"/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  <c r="P706" s="230"/>
      <c r="Q706" s="230"/>
      <c r="R706" s="230"/>
      <c r="S706" s="230"/>
      <c r="T706" s="230"/>
      <c r="U706" s="230"/>
      <c r="V706" s="230"/>
      <c r="W706" s="230"/>
      <c r="X706" s="230"/>
      <c r="Y706" s="211"/>
      <c r="Z706" s="211"/>
      <c r="AA706" s="211"/>
      <c r="AB706" s="211"/>
      <c r="AC706" s="211"/>
      <c r="AD706" s="211"/>
      <c r="AE706" s="211"/>
      <c r="AF706" s="211"/>
      <c r="AG706" s="211" t="s">
        <v>161</v>
      </c>
      <c r="AH706" s="211">
        <v>0</v>
      </c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28"/>
      <c r="B707" s="229"/>
      <c r="C707" s="259" t="s">
        <v>182</v>
      </c>
      <c r="D707" s="232"/>
      <c r="E707" s="233">
        <v>5.17</v>
      </c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  <c r="P707" s="230"/>
      <c r="Q707" s="230"/>
      <c r="R707" s="230"/>
      <c r="S707" s="230"/>
      <c r="T707" s="230"/>
      <c r="U707" s="230"/>
      <c r="V707" s="230"/>
      <c r="W707" s="230"/>
      <c r="X707" s="230"/>
      <c r="Y707" s="211"/>
      <c r="Z707" s="211"/>
      <c r="AA707" s="211"/>
      <c r="AB707" s="211"/>
      <c r="AC707" s="211"/>
      <c r="AD707" s="211"/>
      <c r="AE707" s="211"/>
      <c r="AF707" s="211"/>
      <c r="AG707" s="211" t="s">
        <v>161</v>
      </c>
      <c r="AH707" s="211">
        <v>0</v>
      </c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outlineLevel="1" x14ac:dyDescent="0.2">
      <c r="A708" s="228"/>
      <c r="B708" s="229"/>
      <c r="C708" s="259" t="s">
        <v>183</v>
      </c>
      <c r="D708" s="232"/>
      <c r="E708" s="233">
        <v>3.68</v>
      </c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  <c r="P708" s="230"/>
      <c r="Q708" s="230"/>
      <c r="R708" s="230"/>
      <c r="S708" s="230"/>
      <c r="T708" s="230"/>
      <c r="U708" s="230"/>
      <c r="V708" s="230"/>
      <c r="W708" s="230"/>
      <c r="X708" s="230"/>
      <c r="Y708" s="211"/>
      <c r="Z708" s="211"/>
      <c r="AA708" s="211"/>
      <c r="AB708" s="211"/>
      <c r="AC708" s="211"/>
      <c r="AD708" s="211"/>
      <c r="AE708" s="211"/>
      <c r="AF708" s="211"/>
      <c r="AG708" s="211" t="s">
        <v>161</v>
      </c>
      <c r="AH708" s="211">
        <v>0</v>
      </c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28"/>
      <c r="B709" s="229"/>
      <c r="C709" s="259" t="s">
        <v>184</v>
      </c>
      <c r="D709" s="232"/>
      <c r="E709" s="233"/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  <c r="P709" s="230"/>
      <c r="Q709" s="230"/>
      <c r="R709" s="230"/>
      <c r="S709" s="230"/>
      <c r="T709" s="230"/>
      <c r="U709" s="230"/>
      <c r="V709" s="230"/>
      <c r="W709" s="230"/>
      <c r="X709" s="230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161</v>
      </c>
      <c r="AH709" s="211">
        <v>0</v>
      </c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28"/>
      <c r="B710" s="229"/>
      <c r="C710" s="259" t="s">
        <v>185</v>
      </c>
      <c r="D710" s="232"/>
      <c r="E710" s="233">
        <v>22.82</v>
      </c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  <c r="P710" s="230"/>
      <c r="Q710" s="230"/>
      <c r="R710" s="230"/>
      <c r="S710" s="230"/>
      <c r="T710" s="230"/>
      <c r="U710" s="230"/>
      <c r="V710" s="230"/>
      <c r="W710" s="230"/>
      <c r="X710" s="230"/>
      <c r="Y710" s="211"/>
      <c r="Z710" s="211"/>
      <c r="AA710" s="211"/>
      <c r="AB710" s="211"/>
      <c r="AC710" s="211"/>
      <c r="AD710" s="211"/>
      <c r="AE710" s="211"/>
      <c r="AF710" s="211"/>
      <c r="AG710" s="211" t="s">
        <v>161</v>
      </c>
      <c r="AH710" s="211">
        <v>0</v>
      </c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outlineLevel="1" x14ac:dyDescent="0.2">
      <c r="A711" s="228"/>
      <c r="B711" s="229"/>
      <c r="C711" s="259" t="s">
        <v>186</v>
      </c>
      <c r="D711" s="232"/>
      <c r="E711" s="233">
        <v>17.27</v>
      </c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  <c r="P711" s="230"/>
      <c r="Q711" s="230"/>
      <c r="R711" s="230"/>
      <c r="S711" s="230"/>
      <c r="T711" s="230"/>
      <c r="U711" s="230"/>
      <c r="V711" s="230"/>
      <c r="W711" s="230"/>
      <c r="X711" s="230"/>
      <c r="Y711" s="211"/>
      <c r="Z711" s="211"/>
      <c r="AA711" s="211"/>
      <c r="AB711" s="211"/>
      <c r="AC711" s="211"/>
      <c r="AD711" s="211"/>
      <c r="AE711" s="211"/>
      <c r="AF711" s="211"/>
      <c r="AG711" s="211" t="s">
        <v>161</v>
      </c>
      <c r="AH711" s="211">
        <v>0</v>
      </c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28"/>
      <c r="B712" s="229"/>
      <c r="C712" s="259" t="s">
        <v>187</v>
      </c>
      <c r="D712" s="232"/>
      <c r="E712" s="233"/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  <c r="P712" s="230"/>
      <c r="Q712" s="230"/>
      <c r="R712" s="230"/>
      <c r="S712" s="230"/>
      <c r="T712" s="230"/>
      <c r="U712" s="230"/>
      <c r="V712" s="230"/>
      <c r="W712" s="230"/>
      <c r="X712" s="230"/>
      <c r="Y712" s="211"/>
      <c r="Z712" s="211"/>
      <c r="AA712" s="211"/>
      <c r="AB712" s="211"/>
      <c r="AC712" s="211"/>
      <c r="AD712" s="211"/>
      <c r="AE712" s="211"/>
      <c r="AF712" s="211"/>
      <c r="AG712" s="211" t="s">
        <v>161</v>
      </c>
      <c r="AH712" s="211">
        <v>0</v>
      </c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28"/>
      <c r="B713" s="229"/>
      <c r="C713" s="259" t="s">
        <v>188</v>
      </c>
      <c r="D713" s="232"/>
      <c r="E713" s="233">
        <v>0.28000000000000003</v>
      </c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  <c r="P713" s="230"/>
      <c r="Q713" s="230"/>
      <c r="R713" s="230"/>
      <c r="S713" s="230"/>
      <c r="T713" s="230"/>
      <c r="U713" s="230"/>
      <c r="V713" s="230"/>
      <c r="W713" s="230"/>
      <c r="X713" s="230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161</v>
      </c>
      <c r="AH713" s="211">
        <v>0</v>
      </c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28"/>
      <c r="B714" s="229"/>
      <c r="C714" s="259" t="s">
        <v>189</v>
      </c>
      <c r="D714" s="232"/>
      <c r="E714" s="233">
        <v>1.2</v>
      </c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  <c r="P714" s="230"/>
      <c r="Q714" s="230"/>
      <c r="R714" s="230"/>
      <c r="S714" s="230"/>
      <c r="T714" s="230"/>
      <c r="U714" s="230"/>
      <c r="V714" s="230"/>
      <c r="W714" s="230"/>
      <c r="X714" s="230"/>
      <c r="Y714" s="211"/>
      <c r="Z714" s="211"/>
      <c r="AA714" s="211"/>
      <c r="AB714" s="211"/>
      <c r="AC714" s="211"/>
      <c r="AD714" s="211"/>
      <c r="AE714" s="211"/>
      <c r="AF714" s="211"/>
      <c r="AG714" s="211" t="s">
        <v>161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28"/>
      <c r="B715" s="229"/>
      <c r="C715" s="259" t="s">
        <v>177</v>
      </c>
      <c r="D715" s="232"/>
      <c r="E715" s="233"/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  <c r="P715" s="230"/>
      <c r="Q715" s="230"/>
      <c r="R715" s="230"/>
      <c r="S715" s="230"/>
      <c r="T715" s="230"/>
      <c r="U715" s="230"/>
      <c r="V715" s="230"/>
      <c r="W715" s="230"/>
      <c r="X715" s="230"/>
      <c r="Y715" s="211"/>
      <c r="Z715" s="211"/>
      <c r="AA715" s="211"/>
      <c r="AB715" s="211"/>
      <c r="AC715" s="211"/>
      <c r="AD715" s="211"/>
      <c r="AE715" s="211"/>
      <c r="AF715" s="211"/>
      <c r="AG715" s="211" t="s">
        <v>161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28"/>
      <c r="B716" s="229"/>
      <c r="C716" s="259" t="s">
        <v>190</v>
      </c>
      <c r="D716" s="232"/>
      <c r="E716" s="233">
        <v>-1.38</v>
      </c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  <c r="P716" s="230"/>
      <c r="Q716" s="230"/>
      <c r="R716" s="230"/>
      <c r="S716" s="230"/>
      <c r="T716" s="230"/>
      <c r="U716" s="230"/>
      <c r="V716" s="230"/>
      <c r="W716" s="230"/>
      <c r="X716" s="230"/>
      <c r="Y716" s="211"/>
      <c r="Z716" s="211"/>
      <c r="AA716" s="211"/>
      <c r="AB716" s="211"/>
      <c r="AC716" s="211"/>
      <c r="AD716" s="211"/>
      <c r="AE716" s="211"/>
      <c r="AF716" s="211"/>
      <c r="AG716" s="211" t="s">
        <v>161</v>
      </c>
      <c r="AH716" s="211">
        <v>0</v>
      </c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28"/>
      <c r="B717" s="229"/>
      <c r="C717" s="259" t="s">
        <v>191</v>
      </c>
      <c r="D717" s="232"/>
      <c r="E717" s="233">
        <v>-1.58</v>
      </c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  <c r="P717" s="230"/>
      <c r="Q717" s="230"/>
      <c r="R717" s="230"/>
      <c r="S717" s="230"/>
      <c r="T717" s="230"/>
      <c r="U717" s="230"/>
      <c r="V717" s="230"/>
      <c r="W717" s="230"/>
      <c r="X717" s="230"/>
      <c r="Y717" s="211"/>
      <c r="Z717" s="211"/>
      <c r="AA717" s="211"/>
      <c r="AB717" s="211"/>
      <c r="AC717" s="211"/>
      <c r="AD717" s="211"/>
      <c r="AE717" s="211"/>
      <c r="AF717" s="211"/>
      <c r="AG717" s="211" t="s">
        <v>161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28"/>
      <c r="B718" s="229"/>
      <c r="C718" s="259" t="s">
        <v>192</v>
      </c>
      <c r="D718" s="232"/>
      <c r="E718" s="233">
        <v>-4.28</v>
      </c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  <c r="P718" s="230"/>
      <c r="Q718" s="230"/>
      <c r="R718" s="230"/>
      <c r="S718" s="230"/>
      <c r="T718" s="230"/>
      <c r="U718" s="230"/>
      <c r="V718" s="230"/>
      <c r="W718" s="230"/>
      <c r="X718" s="230"/>
      <c r="Y718" s="211"/>
      <c r="Z718" s="211"/>
      <c r="AA718" s="211"/>
      <c r="AB718" s="211"/>
      <c r="AC718" s="211"/>
      <c r="AD718" s="211"/>
      <c r="AE718" s="211"/>
      <c r="AF718" s="211"/>
      <c r="AG718" s="211" t="s">
        <v>161</v>
      </c>
      <c r="AH718" s="211">
        <v>0</v>
      </c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28"/>
      <c r="B719" s="229"/>
      <c r="C719" s="259" t="s">
        <v>193</v>
      </c>
      <c r="D719" s="232"/>
      <c r="E719" s="233"/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  <c r="P719" s="230"/>
      <c r="Q719" s="230"/>
      <c r="R719" s="230"/>
      <c r="S719" s="230"/>
      <c r="T719" s="230"/>
      <c r="U719" s="230"/>
      <c r="V719" s="230"/>
      <c r="W719" s="230"/>
      <c r="X719" s="230"/>
      <c r="Y719" s="211"/>
      <c r="Z719" s="211"/>
      <c r="AA719" s="211"/>
      <c r="AB719" s="211"/>
      <c r="AC719" s="211"/>
      <c r="AD719" s="211"/>
      <c r="AE719" s="211"/>
      <c r="AF719" s="211"/>
      <c r="AG719" s="211" t="s">
        <v>161</v>
      </c>
      <c r="AH719" s="211">
        <v>0</v>
      </c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28"/>
      <c r="B720" s="229"/>
      <c r="C720" s="259" t="s">
        <v>194</v>
      </c>
      <c r="D720" s="232"/>
      <c r="E720" s="233">
        <v>3.01</v>
      </c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  <c r="P720" s="230"/>
      <c r="Q720" s="230"/>
      <c r="R720" s="230"/>
      <c r="S720" s="230"/>
      <c r="T720" s="230"/>
      <c r="U720" s="230"/>
      <c r="V720" s="230"/>
      <c r="W720" s="230"/>
      <c r="X720" s="230"/>
      <c r="Y720" s="211"/>
      <c r="Z720" s="211"/>
      <c r="AA720" s="211"/>
      <c r="AB720" s="211"/>
      <c r="AC720" s="211"/>
      <c r="AD720" s="211"/>
      <c r="AE720" s="211"/>
      <c r="AF720" s="211"/>
      <c r="AG720" s="211" t="s">
        <v>161</v>
      </c>
      <c r="AH720" s="211">
        <v>0</v>
      </c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1" x14ac:dyDescent="0.2">
      <c r="A721" s="228"/>
      <c r="B721" s="229"/>
      <c r="C721" s="259" t="s">
        <v>195</v>
      </c>
      <c r="D721" s="232"/>
      <c r="E721" s="233">
        <v>3.89</v>
      </c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  <c r="P721" s="230"/>
      <c r="Q721" s="230"/>
      <c r="R721" s="230"/>
      <c r="S721" s="230"/>
      <c r="T721" s="230"/>
      <c r="U721" s="230"/>
      <c r="V721" s="230"/>
      <c r="W721" s="230"/>
      <c r="X721" s="230"/>
      <c r="Y721" s="211"/>
      <c r="Z721" s="211"/>
      <c r="AA721" s="211"/>
      <c r="AB721" s="211"/>
      <c r="AC721" s="211"/>
      <c r="AD721" s="211"/>
      <c r="AE721" s="211"/>
      <c r="AF721" s="211"/>
      <c r="AG721" s="211" t="s">
        <v>161</v>
      </c>
      <c r="AH721" s="211">
        <v>0</v>
      </c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1" x14ac:dyDescent="0.2">
      <c r="A722" s="228"/>
      <c r="B722" s="229"/>
      <c r="C722" s="259" t="s">
        <v>196</v>
      </c>
      <c r="D722" s="232"/>
      <c r="E722" s="233">
        <v>5.67</v>
      </c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30"/>
      <c r="Y722" s="211"/>
      <c r="Z722" s="211"/>
      <c r="AA722" s="211"/>
      <c r="AB722" s="211"/>
      <c r="AC722" s="211"/>
      <c r="AD722" s="211"/>
      <c r="AE722" s="211"/>
      <c r="AF722" s="211"/>
      <c r="AG722" s="211" t="s">
        <v>161</v>
      </c>
      <c r="AH722" s="211">
        <v>0</v>
      </c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28"/>
      <c r="B723" s="229"/>
      <c r="C723" s="259" t="s">
        <v>177</v>
      </c>
      <c r="D723" s="232"/>
      <c r="E723" s="233"/>
      <c r="F723" s="230"/>
      <c r="G723" s="230"/>
      <c r="H723" s="230"/>
      <c r="I723" s="230"/>
      <c r="J723" s="230"/>
      <c r="K723" s="230"/>
      <c r="L723" s="230"/>
      <c r="M723" s="230"/>
      <c r="N723" s="230"/>
      <c r="O723" s="230"/>
      <c r="P723" s="230"/>
      <c r="Q723" s="230"/>
      <c r="R723" s="230"/>
      <c r="S723" s="230"/>
      <c r="T723" s="230"/>
      <c r="U723" s="230"/>
      <c r="V723" s="230"/>
      <c r="W723" s="230"/>
      <c r="X723" s="230"/>
      <c r="Y723" s="211"/>
      <c r="Z723" s="211"/>
      <c r="AA723" s="211"/>
      <c r="AB723" s="211"/>
      <c r="AC723" s="211"/>
      <c r="AD723" s="211"/>
      <c r="AE723" s="211"/>
      <c r="AF723" s="211"/>
      <c r="AG723" s="211" t="s">
        <v>161</v>
      </c>
      <c r="AH723" s="211">
        <v>0</v>
      </c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1" x14ac:dyDescent="0.2">
      <c r="A724" s="228"/>
      <c r="B724" s="229"/>
      <c r="C724" s="259" t="s">
        <v>197</v>
      </c>
      <c r="D724" s="232"/>
      <c r="E724" s="233">
        <v>-0.47</v>
      </c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  <c r="P724" s="230"/>
      <c r="Q724" s="230"/>
      <c r="R724" s="230"/>
      <c r="S724" s="230"/>
      <c r="T724" s="230"/>
      <c r="U724" s="230"/>
      <c r="V724" s="230"/>
      <c r="W724" s="230"/>
      <c r="X724" s="230"/>
      <c r="Y724" s="211"/>
      <c r="Z724" s="211"/>
      <c r="AA724" s="211"/>
      <c r="AB724" s="211"/>
      <c r="AC724" s="211"/>
      <c r="AD724" s="211"/>
      <c r="AE724" s="211"/>
      <c r="AF724" s="211"/>
      <c r="AG724" s="211" t="s">
        <v>161</v>
      </c>
      <c r="AH724" s="211">
        <v>0</v>
      </c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1" x14ac:dyDescent="0.2">
      <c r="A725" s="228"/>
      <c r="B725" s="229"/>
      <c r="C725" s="259" t="s">
        <v>190</v>
      </c>
      <c r="D725" s="232"/>
      <c r="E725" s="233">
        <v>-1.38</v>
      </c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  <c r="P725" s="230"/>
      <c r="Q725" s="230"/>
      <c r="R725" s="230"/>
      <c r="S725" s="230"/>
      <c r="T725" s="230"/>
      <c r="U725" s="230"/>
      <c r="V725" s="230"/>
      <c r="W725" s="230"/>
      <c r="X725" s="230"/>
      <c r="Y725" s="211"/>
      <c r="Z725" s="211"/>
      <c r="AA725" s="211"/>
      <c r="AB725" s="211"/>
      <c r="AC725" s="211"/>
      <c r="AD725" s="211"/>
      <c r="AE725" s="211"/>
      <c r="AF725" s="211"/>
      <c r="AG725" s="211" t="s">
        <v>161</v>
      </c>
      <c r="AH725" s="211">
        <v>0</v>
      </c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1" x14ac:dyDescent="0.2">
      <c r="A726" s="228"/>
      <c r="B726" s="229"/>
      <c r="C726" s="259" t="s">
        <v>198</v>
      </c>
      <c r="D726" s="232"/>
      <c r="E726" s="233"/>
      <c r="F726" s="230"/>
      <c r="G726" s="230"/>
      <c r="H726" s="230"/>
      <c r="I726" s="230"/>
      <c r="J726" s="230"/>
      <c r="K726" s="230"/>
      <c r="L726" s="230"/>
      <c r="M726" s="230"/>
      <c r="N726" s="230"/>
      <c r="O726" s="230"/>
      <c r="P726" s="230"/>
      <c r="Q726" s="230"/>
      <c r="R726" s="230"/>
      <c r="S726" s="230"/>
      <c r="T726" s="230"/>
      <c r="U726" s="230"/>
      <c r="V726" s="230"/>
      <c r="W726" s="230"/>
      <c r="X726" s="230"/>
      <c r="Y726" s="211"/>
      <c r="Z726" s="211"/>
      <c r="AA726" s="211"/>
      <c r="AB726" s="211"/>
      <c r="AC726" s="211"/>
      <c r="AD726" s="211"/>
      <c r="AE726" s="211"/>
      <c r="AF726" s="211"/>
      <c r="AG726" s="211" t="s">
        <v>161</v>
      </c>
      <c r="AH726" s="211">
        <v>0</v>
      </c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outlineLevel="1" x14ac:dyDescent="0.2">
      <c r="A727" s="228"/>
      <c r="B727" s="229"/>
      <c r="C727" s="259" t="s">
        <v>199</v>
      </c>
      <c r="D727" s="232"/>
      <c r="E727" s="233">
        <v>40.6</v>
      </c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  <c r="P727" s="230"/>
      <c r="Q727" s="230"/>
      <c r="R727" s="230"/>
      <c r="S727" s="230"/>
      <c r="T727" s="230"/>
      <c r="U727" s="230"/>
      <c r="V727" s="230"/>
      <c r="W727" s="230"/>
      <c r="X727" s="230"/>
      <c r="Y727" s="211"/>
      <c r="Z727" s="211"/>
      <c r="AA727" s="211"/>
      <c r="AB727" s="211"/>
      <c r="AC727" s="211"/>
      <c r="AD727" s="211"/>
      <c r="AE727" s="211"/>
      <c r="AF727" s="211"/>
      <c r="AG727" s="211" t="s">
        <v>161</v>
      </c>
      <c r="AH727" s="211">
        <v>0</v>
      </c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outlineLevel="1" x14ac:dyDescent="0.2">
      <c r="A728" s="228"/>
      <c r="B728" s="229"/>
      <c r="C728" s="259" t="s">
        <v>200</v>
      </c>
      <c r="D728" s="232"/>
      <c r="E728" s="233">
        <v>18.32</v>
      </c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  <c r="P728" s="230"/>
      <c r="Q728" s="230"/>
      <c r="R728" s="230"/>
      <c r="S728" s="230"/>
      <c r="T728" s="230"/>
      <c r="U728" s="230"/>
      <c r="V728" s="230"/>
      <c r="W728" s="230"/>
      <c r="X728" s="230"/>
      <c r="Y728" s="211"/>
      <c r="Z728" s="211"/>
      <c r="AA728" s="211"/>
      <c r="AB728" s="211"/>
      <c r="AC728" s="211"/>
      <c r="AD728" s="211"/>
      <c r="AE728" s="211"/>
      <c r="AF728" s="211"/>
      <c r="AG728" s="211" t="s">
        <v>161</v>
      </c>
      <c r="AH728" s="211">
        <v>0</v>
      </c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28"/>
      <c r="B729" s="229"/>
      <c r="C729" s="259" t="s">
        <v>187</v>
      </c>
      <c r="D729" s="232"/>
      <c r="E729" s="233"/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  <c r="P729" s="230"/>
      <c r="Q729" s="230"/>
      <c r="R729" s="230"/>
      <c r="S729" s="230"/>
      <c r="T729" s="230"/>
      <c r="U729" s="230"/>
      <c r="V729" s="230"/>
      <c r="W729" s="230"/>
      <c r="X729" s="230"/>
      <c r="Y729" s="211"/>
      <c r="Z729" s="211"/>
      <c r="AA729" s="211"/>
      <c r="AB729" s="211"/>
      <c r="AC729" s="211"/>
      <c r="AD729" s="211"/>
      <c r="AE729" s="211"/>
      <c r="AF729" s="211"/>
      <c r="AG729" s="211" t="s">
        <v>161</v>
      </c>
      <c r="AH729" s="211">
        <v>0</v>
      </c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outlineLevel="1" x14ac:dyDescent="0.2">
      <c r="A730" s="228"/>
      <c r="B730" s="229"/>
      <c r="C730" s="259" t="s">
        <v>188</v>
      </c>
      <c r="D730" s="232"/>
      <c r="E730" s="233">
        <v>0.28000000000000003</v>
      </c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  <c r="P730" s="230"/>
      <c r="Q730" s="230"/>
      <c r="R730" s="230"/>
      <c r="S730" s="230"/>
      <c r="T730" s="230"/>
      <c r="U730" s="230"/>
      <c r="V730" s="230"/>
      <c r="W730" s="230"/>
      <c r="X730" s="230"/>
      <c r="Y730" s="211"/>
      <c r="Z730" s="211"/>
      <c r="AA730" s="211"/>
      <c r="AB730" s="211"/>
      <c r="AC730" s="211"/>
      <c r="AD730" s="211"/>
      <c r="AE730" s="211"/>
      <c r="AF730" s="211"/>
      <c r="AG730" s="211" t="s">
        <v>161</v>
      </c>
      <c r="AH730" s="211">
        <v>0</v>
      </c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1" x14ac:dyDescent="0.2">
      <c r="A731" s="228"/>
      <c r="B731" s="229"/>
      <c r="C731" s="259" t="s">
        <v>189</v>
      </c>
      <c r="D731" s="232"/>
      <c r="E731" s="233">
        <v>1.2</v>
      </c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  <c r="P731" s="230"/>
      <c r="Q731" s="230"/>
      <c r="R731" s="230"/>
      <c r="S731" s="230"/>
      <c r="T731" s="230"/>
      <c r="U731" s="230"/>
      <c r="V731" s="230"/>
      <c r="W731" s="230"/>
      <c r="X731" s="230"/>
      <c r="Y731" s="211"/>
      <c r="Z731" s="211"/>
      <c r="AA731" s="211"/>
      <c r="AB731" s="211"/>
      <c r="AC731" s="211"/>
      <c r="AD731" s="211"/>
      <c r="AE731" s="211"/>
      <c r="AF731" s="211"/>
      <c r="AG731" s="211" t="s">
        <v>161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28"/>
      <c r="B732" s="229"/>
      <c r="C732" s="259" t="s">
        <v>177</v>
      </c>
      <c r="D732" s="232"/>
      <c r="E732" s="233"/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  <c r="P732" s="230"/>
      <c r="Q732" s="230"/>
      <c r="R732" s="230"/>
      <c r="S732" s="230"/>
      <c r="T732" s="230"/>
      <c r="U732" s="230"/>
      <c r="V732" s="230"/>
      <c r="W732" s="230"/>
      <c r="X732" s="230"/>
      <c r="Y732" s="211"/>
      <c r="Z732" s="211"/>
      <c r="AA732" s="211"/>
      <c r="AB732" s="211"/>
      <c r="AC732" s="211"/>
      <c r="AD732" s="211"/>
      <c r="AE732" s="211"/>
      <c r="AF732" s="211"/>
      <c r="AG732" s="211" t="s">
        <v>161</v>
      </c>
      <c r="AH732" s="211">
        <v>0</v>
      </c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outlineLevel="1" x14ac:dyDescent="0.2">
      <c r="A733" s="228"/>
      <c r="B733" s="229"/>
      <c r="C733" s="259" t="s">
        <v>179</v>
      </c>
      <c r="D733" s="232"/>
      <c r="E733" s="233">
        <v>-3.15</v>
      </c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  <c r="P733" s="230"/>
      <c r="Q733" s="230"/>
      <c r="R733" s="230"/>
      <c r="S733" s="230"/>
      <c r="T733" s="230"/>
      <c r="U733" s="230"/>
      <c r="V733" s="230"/>
      <c r="W733" s="230"/>
      <c r="X733" s="230"/>
      <c r="Y733" s="211"/>
      <c r="Z733" s="211"/>
      <c r="AA733" s="211"/>
      <c r="AB733" s="211"/>
      <c r="AC733" s="211"/>
      <c r="AD733" s="211"/>
      <c r="AE733" s="211"/>
      <c r="AF733" s="211"/>
      <c r="AG733" s="211" t="s">
        <v>161</v>
      </c>
      <c r="AH733" s="211">
        <v>0</v>
      </c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28"/>
      <c r="B734" s="229"/>
      <c r="C734" s="259" t="s">
        <v>201</v>
      </c>
      <c r="D734" s="232"/>
      <c r="E734" s="233">
        <v>-2.74</v>
      </c>
      <c r="F734" s="230"/>
      <c r="G734" s="230"/>
      <c r="H734" s="230"/>
      <c r="I734" s="230"/>
      <c r="J734" s="230"/>
      <c r="K734" s="230"/>
      <c r="L734" s="230"/>
      <c r="M734" s="230"/>
      <c r="N734" s="230"/>
      <c r="O734" s="230"/>
      <c r="P734" s="230"/>
      <c r="Q734" s="230"/>
      <c r="R734" s="230"/>
      <c r="S734" s="230"/>
      <c r="T734" s="230"/>
      <c r="U734" s="230"/>
      <c r="V734" s="230"/>
      <c r="W734" s="230"/>
      <c r="X734" s="230"/>
      <c r="Y734" s="211"/>
      <c r="Z734" s="211"/>
      <c r="AA734" s="211"/>
      <c r="AB734" s="211"/>
      <c r="AC734" s="211"/>
      <c r="AD734" s="211"/>
      <c r="AE734" s="211"/>
      <c r="AF734" s="211"/>
      <c r="AG734" s="211" t="s">
        <v>161</v>
      </c>
      <c r="AH734" s="211">
        <v>0</v>
      </c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28"/>
      <c r="B735" s="229"/>
      <c r="C735" s="259" t="s">
        <v>202</v>
      </c>
      <c r="D735" s="232"/>
      <c r="E735" s="233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  <c r="P735" s="230"/>
      <c r="Q735" s="230"/>
      <c r="R735" s="230"/>
      <c r="S735" s="230"/>
      <c r="T735" s="230"/>
      <c r="U735" s="230"/>
      <c r="V735" s="230"/>
      <c r="W735" s="230"/>
      <c r="X735" s="230"/>
      <c r="Y735" s="211"/>
      <c r="Z735" s="211"/>
      <c r="AA735" s="211"/>
      <c r="AB735" s="211"/>
      <c r="AC735" s="211"/>
      <c r="AD735" s="211"/>
      <c r="AE735" s="211"/>
      <c r="AF735" s="211"/>
      <c r="AG735" s="211" t="s">
        <v>161</v>
      </c>
      <c r="AH735" s="211">
        <v>0</v>
      </c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28"/>
      <c r="B736" s="229"/>
      <c r="C736" s="259" t="s">
        <v>203</v>
      </c>
      <c r="D736" s="232"/>
      <c r="E736" s="233">
        <v>42.25</v>
      </c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  <c r="P736" s="230"/>
      <c r="Q736" s="230"/>
      <c r="R736" s="230"/>
      <c r="S736" s="230"/>
      <c r="T736" s="230"/>
      <c r="U736" s="230"/>
      <c r="V736" s="230"/>
      <c r="W736" s="230"/>
      <c r="X736" s="230"/>
      <c r="Y736" s="211"/>
      <c r="Z736" s="211"/>
      <c r="AA736" s="211"/>
      <c r="AB736" s="211"/>
      <c r="AC736" s="211"/>
      <c r="AD736" s="211"/>
      <c r="AE736" s="211"/>
      <c r="AF736" s="211"/>
      <c r="AG736" s="211" t="s">
        <v>161</v>
      </c>
      <c r="AH736" s="211">
        <v>0</v>
      </c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28"/>
      <c r="B737" s="229"/>
      <c r="C737" s="259" t="s">
        <v>204</v>
      </c>
      <c r="D737" s="232"/>
      <c r="E737" s="233">
        <v>36.92</v>
      </c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  <c r="P737" s="230"/>
      <c r="Q737" s="230"/>
      <c r="R737" s="230"/>
      <c r="S737" s="230"/>
      <c r="T737" s="230"/>
      <c r="U737" s="230"/>
      <c r="V737" s="230"/>
      <c r="W737" s="230"/>
      <c r="X737" s="230"/>
      <c r="Y737" s="211"/>
      <c r="Z737" s="211"/>
      <c r="AA737" s="211"/>
      <c r="AB737" s="211"/>
      <c r="AC737" s="211"/>
      <c r="AD737" s="211"/>
      <c r="AE737" s="211"/>
      <c r="AF737" s="211"/>
      <c r="AG737" s="211" t="s">
        <v>161</v>
      </c>
      <c r="AH737" s="211">
        <v>0</v>
      </c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1" x14ac:dyDescent="0.2">
      <c r="A738" s="228"/>
      <c r="B738" s="229"/>
      <c r="C738" s="259" t="s">
        <v>187</v>
      </c>
      <c r="D738" s="232"/>
      <c r="E738" s="233"/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  <c r="P738" s="230"/>
      <c r="Q738" s="230"/>
      <c r="R738" s="230"/>
      <c r="S738" s="230"/>
      <c r="T738" s="230"/>
      <c r="U738" s="230"/>
      <c r="V738" s="230"/>
      <c r="W738" s="230"/>
      <c r="X738" s="230"/>
      <c r="Y738" s="211"/>
      <c r="Z738" s="211"/>
      <c r="AA738" s="211"/>
      <c r="AB738" s="211"/>
      <c r="AC738" s="211"/>
      <c r="AD738" s="211"/>
      <c r="AE738" s="211"/>
      <c r="AF738" s="211"/>
      <c r="AG738" s="211" t="s">
        <v>161</v>
      </c>
      <c r="AH738" s="211">
        <v>0</v>
      </c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1" x14ac:dyDescent="0.2">
      <c r="A739" s="228"/>
      <c r="B739" s="229"/>
      <c r="C739" s="259" t="s">
        <v>205</v>
      </c>
      <c r="D739" s="232"/>
      <c r="E739" s="233">
        <v>0.61</v>
      </c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  <c r="P739" s="230"/>
      <c r="Q739" s="230"/>
      <c r="R739" s="230"/>
      <c r="S739" s="230"/>
      <c r="T739" s="230"/>
      <c r="U739" s="230"/>
      <c r="V739" s="230"/>
      <c r="W739" s="230"/>
      <c r="X739" s="230"/>
      <c r="Y739" s="211"/>
      <c r="Z739" s="211"/>
      <c r="AA739" s="211"/>
      <c r="AB739" s="211"/>
      <c r="AC739" s="211"/>
      <c r="AD739" s="211"/>
      <c r="AE739" s="211"/>
      <c r="AF739" s="211"/>
      <c r="AG739" s="211" t="s">
        <v>161</v>
      </c>
      <c r="AH739" s="211">
        <v>0</v>
      </c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1" x14ac:dyDescent="0.2">
      <c r="A740" s="228"/>
      <c r="B740" s="229"/>
      <c r="C740" s="259" t="s">
        <v>206</v>
      </c>
      <c r="D740" s="232"/>
      <c r="E740" s="233">
        <v>2.4</v>
      </c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  <c r="P740" s="230"/>
      <c r="Q740" s="230"/>
      <c r="R740" s="230"/>
      <c r="S740" s="230"/>
      <c r="T740" s="230"/>
      <c r="U740" s="230"/>
      <c r="V740" s="230"/>
      <c r="W740" s="230"/>
      <c r="X740" s="230"/>
      <c r="Y740" s="211"/>
      <c r="Z740" s="211"/>
      <c r="AA740" s="211"/>
      <c r="AB740" s="211"/>
      <c r="AC740" s="211"/>
      <c r="AD740" s="211"/>
      <c r="AE740" s="211"/>
      <c r="AF740" s="211"/>
      <c r="AG740" s="211" t="s">
        <v>161</v>
      </c>
      <c r="AH740" s="211">
        <v>0</v>
      </c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28"/>
      <c r="B741" s="229"/>
      <c r="C741" s="259" t="s">
        <v>207</v>
      </c>
      <c r="D741" s="232"/>
      <c r="E741" s="233"/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  <c r="P741" s="230"/>
      <c r="Q741" s="230"/>
      <c r="R741" s="230"/>
      <c r="S741" s="230"/>
      <c r="T741" s="230"/>
      <c r="U741" s="230"/>
      <c r="V741" s="230"/>
      <c r="W741" s="230"/>
      <c r="X741" s="230"/>
      <c r="Y741" s="211"/>
      <c r="Z741" s="211"/>
      <c r="AA741" s="211"/>
      <c r="AB741" s="211"/>
      <c r="AC741" s="211"/>
      <c r="AD741" s="211"/>
      <c r="AE741" s="211"/>
      <c r="AF741" s="211"/>
      <c r="AG741" s="211" t="s">
        <v>161</v>
      </c>
      <c r="AH741" s="211">
        <v>0</v>
      </c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28"/>
      <c r="B742" s="229"/>
      <c r="C742" s="259" t="s">
        <v>208</v>
      </c>
      <c r="D742" s="232"/>
      <c r="E742" s="233">
        <v>2.56</v>
      </c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  <c r="P742" s="230"/>
      <c r="Q742" s="230"/>
      <c r="R742" s="230"/>
      <c r="S742" s="230"/>
      <c r="T742" s="230"/>
      <c r="U742" s="230"/>
      <c r="V742" s="230"/>
      <c r="W742" s="230"/>
      <c r="X742" s="230"/>
      <c r="Y742" s="211"/>
      <c r="Z742" s="211"/>
      <c r="AA742" s="211"/>
      <c r="AB742" s="211"/>
      <c r="AC742" s="211"/>
      <c r="AD742" s="211"/>
      <c r="AE742" s="211"/>
      <c r="AF742" s="211"/>
      <c r="AG742" s="211" t="s">
        <v>161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28"/>
      <c r="B743" s="229"/>
      <c r="C743" s="259" t="s">
        <v>209</v>
      </c>
      <c r="D743" s="232"/>
      <c r="E743" s="233">
        <v>3.43</v>
      </c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  <c r="P743" s="230"/>
      <c r="Q743" s="230"/>
      <c r="R743" s="230"/>
      <c r="S743" s="230"/>
      <c r="T743" s="230"/>
      <c r="U743" s="230"/>
      <c r="V743" s="230"/>
      <c r="W743" s="230"/>
      <c r="X743" s="230"/>
      <c r="Y743" s="211"/>
      <c r="Z743" s="211"/>
      <c r="AA743" s="211"/>
      <c r="AB743" s="211"/>
      <c r="AC743" s="211"/>
      <c r="AD743" s="211"/>
      <c r="AE743" s="211"/>
      <c r="AF743" s="211"/>
      <c r="AG743" s="211" t="s">
        <v>161</v>
      </c>
      <c r="AH743" s="211">
        <v>0</v>
      </c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28"/>
      <c r="B744" s="229"/>
      <c r="C744" s="259" t="s">
        <v>177</v>
      </c>
      <c r="D744" s="232"/>
      <c r="E744" s="233"/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  <c r="P744" s="230"/>
      <c r="Q744" s="230"/>
      <c r="R744" s="230"/>
      <c r="S744" s="230"/>
      <c r="T744" s="230"/>
      <c r="U744" s="230"/>
      <c r="V744" s="230"/>
      <c r="W744" s="230"/>
      <c r="X744" s="230"/>
      <c r="Y744" s="211"/>
      <c r="Z744" s="211"/>
      <c r="AA744" s="211"/>
      <c r="AB744" s="211"/>
      <c r="AC744" s="211"/>
      <c r="AD744" s="211"/>
      <c r="AE744" s="211"/>
      <c r="AF744" s="211"/>
      <c r="AG744" s="211" t="s">
        <v>161</v>
      </c>
      <c r="AH744" s="211">
        <v>0</v>
      </c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outlineLevel="1" x14ac:dyDescent="0.2">
      <c r="A745" s="228"/>
      <c r="B745" s="229"/>
      <c r="C745" s="259" t="s">
        <v>210</v>
      </c>
      <c r="D745" s="232"/>
      <c r="E745" s="233">
        <v>-0.49</v>
      </c>
      <c r="F745" s="230"/>
      <c r="G745" s="230"/>
      <c r="H745" s="230"/>
      <c r="I745" s="230"/>
      <c r="J745" s="230"/>
      <c r="K745" s="230"/>
      <c r="L745" s="230"/>
      <c r="M745" s="230"/>
      <c r="N745" s="230"/>
      <c r="O745" s="230"/>
      <c r="P745" s="230"/>
      <c r="Q745" s="230"/>
      <c r="R745" s="230"/>
      <c r="S745" s="230"/>
      <c r="T745" s="230"/>
      <c r="U745" s="230"/>
      <c r="V745" s="230"/>
      <c r="W745" s="230"/>
      <c r="X745" s="230"/>
      <c r="Y745" s="211"/>
      <c r="Z745" s="211"/>
      <c r="AA745" s="211"/>
      <c r="AB745" s="211"/>
      <c r="AC745" s="211"/>
      <c r="AD745" s="211"/>
      <c r="AE745" s="211"/>
      <c r="AF745" s="211"/>
      <c r="AG745" s="211" t="s">
        <v>161</v>
      </c>
      <c r="AH745" s="211">
        <v>0</v>
      </c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1" x14ac:dyDescent="0.2">
      <c r="A746" s="228"/>
      <c r="B746" s="229"/>
      <c r="C746" s="259" t="s">
        <v>543</v>
      </c>
      <c r="D746" s="232"/>
      <c r="E746" s="233"/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  <c r="P746" s="230"/>
      <c r="Q746" s="230"/>
      <c r="R746" s="230"/>
      <c r="S746" s="230"/>
      <c r="T746" s="230"/>
      <c r="U746" s="230"/>
      <c r="V746" s="230"/>
      <c r="W746" s="230"/>
      <c r="X746" s="230"/>
      <c r="Y746" s="211"/>
      <c r="Z746" s="211"/>
      <c r="AA746" s="211"/>
      <c r="AB746" s="211"/>
      <c r="AC746" s="211"/>
      <c r="AD746" s="211"/>
      <c r="AE746" s="211"/>
      <c r="AF746" s="211"/>
      <c r="AG746" s="211" t="s">
        <v>161</v>
      </c>
      <c r="AH746" s="211">
        <v>0</v>
      </c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28"/>
      <c r="B747" s="229"/>
      <c r="C747" s="259" t="s">
        <v>171</v>
      </c>
      <c r="D747" s="232"/>
      <c r="E747" s="233">
        <v>70.2</v>
      </c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  <c r="P747" s="230"/>
      <c r="Q747" s="230"/>
      <c r="R747" s="230"/>
      <c r="S747" s="230"/>
      <c r="T747" s="230"/>
      <c r="U747" s="230"/>
      <c r="V747" s="230"/>
      <c r="W747" s="230"/>
      <c r="X747" s="230"/>
      <c r="Y747" s="211"/>
      <c r="Z747" s="211"/>
      <c r="AA747" s="211"/>
      <c r="AB747" s="211"/>
      <c r="AC747" s="211"/>
      <c r="AD747" s="211"/>
      <c r="AE747" s="211"/>
      <c r="AF747" s="211"/>
      <c r="AG747" s="211" t="s">
        <v>161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41">
        <v>101</v>
      </c>
      <c r="B748" s="242" t="s">
        <v>548</v>
      </c>
      <c r="C748" s="258" t="s">
        <v>549</v>
      </c>
      <c r="D748" s="243" t="s">
        <v>155</v>
      </c>
      <c r="E748" s="244">
        <v>70.2</v>
      </c>
      <c r="F748" s="245"/>
      <c r="G748" s="246">
        <f>ROUND(E748*F748,2)</f>
        <v>0</v>
      </c>
      <c r="H748" s="231"/>
      <c r="I748" s="230">
        <f>ROUND(E748*H748,2)</f>
        <v>0</v>
      </c>
      <c r="J748" s="231"/>
      <c r="K748" s="230">
        <f>ROUND(E748*J748,2)</f>
        <v>0</v>
      </c>
      <c r="L748" s="230">
        <v>15</v>
      </c>
      <c r="M748" s="230">
        <f>G748*(1+L748/100)</f>
        <v>0</v>
      </c>
      <c r="N748" s="230">
        <v>0</v>
      </c>
      <c r="O748" s="230">
        <f>ROUND(E748*N748,2)</f>
        <v>0</v>
      </c>
      <c r="P748" s="230">
        <v>0</v>
      </c>
      <c r="Q748" s="230">
        <f>ROUND(E748*P748,2)</f>
        <v>0</v>
      </c>
      <c r="R748" s="230"/>
      <c r="S748" s="230" t="s">
        <v>156</v>
      </c>
      <c r="T748" s="230" t="s">
        <v>157</v>
      </c>
      <c r="U748" s="230">
        <v>0</v>
      </c>
      <c r="V748" s="230">
        <f>ROUND(E748*U748,2)</f>
        <v>0</v>
      </c>
      <c r="W748" s="230"/>
      <c r="X748" s="230" t="s">
        <v>158</v>
      </c>
      <c r="Y748" s="211"/>
      <c r="Z748" s="211"/>
      <c r="AA748" s="211"/>
      <c r="AB748" s="211"/>
      <c r="AC748" s="211"/>
      <c r="AD748" s="211"/>
      <c r="AE748" s="211"/>
      <c r="AF748" s="211"/>
      <c r="AG748" s="211" t="s">
        <v>159</v>
      </c>
      <c r="AH748" s="211"/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1" x14ac:dyDescent="0.2">
      <c r="A749" s="228"/>
      <c r="B749" s="229"/>
      <c r="C749" s="259" t="s">
        <v>550</v>
      </c>
      <c r="D749" s="232"/>
      <c r="E749" s="233"/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  <c r="P749" s="230"/>
      <c r="Q749" s="230"/>
      <c r="R749" s="230"/>
      <c r="S749" s="230"/>
      <c r="T749" s="230"/>
      <c r="U749" s="230"/>
      <c r="V749" s="230"/>
      <c r="W749" s="230"/>
      <c r="X749" s="230"/>
      <c r="Y749" s="211"/>
      <c r="Z749" s="211"/>
      <c r="AA749" s="211"/>
      <c r="AB749" s="211"/>
      <c r="AC749" s="211"/>
      <c r="AD749" s="211"/>
      <c r="AE749" s="211"/>
      <c r="AF749" s="211"/>
      <c r="AG749" s="211" t="s">
        <v>161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28"/>
      <c r="B750" s="229"/>
      <c r="C750" s="259" t="s">
        <v>171</v>
      </c>
      <c r="D750" s="232"/>
      <c r="E750" s="233">
        <v>70.2</v>
      </c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  <c r="P750" s="230"/>
      <c r="Q750" s="230"/>
      <c r="R750" s="230"/>
      <c r="S750" s="230"/>
      <c r="T750" s="230"/>
      <c r="U750" s="230"/>
      <c r="V750" s="230"/>
      <c r="W750" s="230"/>
      <c r="X750" s="230"/>
      <c r="Y750" s="211"/>
      <c r="Z750" s="211"/>
      <c r="AA750" s="211"/>
      <c r="AB750" s="211"/>
      <c r="AC750" s="211"/>
      <c r="AD750" s="211"/>
      <c r="AE750" s="211"/>
      <c r="AF750" s="211"/>
      <c r="AG750" s="211" t="s">
        <v>161</v>
      </c>
      <c r="AH750" s="211">
        <v>0</v>
      </c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x14ac:dyDescent="0.2">
      <c r="A751" s="235" t="s">
        <v>151</v>
      </c>
      <c r="B751" s="236" t="s">
        <v>121</v>
      </c>
      <c r="C751" s="257" t="s">
        <v>122</v>
      </c>
      <c r="D751" s="237"/>
      <c r="E751" s="238"/>
      <c r="F751" s="239"/>
      <c r="G751" s="240">
        <f>SUMIF(AG752:AG770,"&lt;&gt;NOR",G752:G770)</f>
        <v>0</v>
      </c>
      <c r="H751" s="234"/>
      <c r="I751" s="234">
        <f>SUM(I752:I770)</f>
        <v>0</v>
      </c>
      <c r="J751" s="234"/>
      <c r="K751" s="234">
        <f>SUM(K752:K770)</f>
        <v>0</v>
      </c>
      <c r="L751" s="234"/>
      <c r="M751" s="234">
        <f>SUM(M752:M770)</f>
        <v>0</v>
      </c>
      <c r="N751" s="234"/>
      <c r="O751" s="234">
        <f>SUM(O752:O770)</f>
        <v>0</v>
      </c>
      <c r="P751" s="234"/>
      <c r="Q751" s="234">
        <f>SUM(Q752:Q770)</f>
        <v>0</v>
      </c>
      <c r="R751" s="234"/>
      <c r="S751" s="234"/>
      <c r="T751" s="234"/>
      <c r="U751" s="234"/>
      <c r="V751" s="234">
        <f>SUM(V752:V770)</f>
        <v>0</v>
      </c>
      <c r="W751" s="234"/>
      <c r="X751" s="234"/>
      <c r="AG751" t="s">
        <v>152</v>
      </c>
    </row>
    <row r="752" spans="1:60" outlineLevel="1" x14ac:dyDescent="0.2">
      <c r="A752" s="241">
        <v>102</v>
      </c>
      <c r="B752" s="242" t="s">
        <v>551</v>
      </c>
      <c r="C752" s="258" t="s">
        <v>552</v>
      </c>
      <c r="D752" s="243" t="s">
        <v>553</v>
      </c>
      <c r="E752" s="244">
        <v>3.0253299999999999</v>
      </c>
      <c r="F752" s="245"/>
      <c r="G752" s="246">
        <f>ROUND(E752*F752,2)</f>
        <v>0</v>
      </c>
      <c r="H752" s="231"/>
      <c r="I752" s="230">
        <f>ROUND(E752*H752,2)</f>
        <v>0</v>
      </c>
      <c r="J752" s="231"/>
      <c r="K752" s="230">
        <f>ROUND(E752*J752,2)</f>
        <v>0</v>
      </c>
      <c r="L752" s="230">
        <v>15</v>
      </c>
      <c r="M752" s="230">
        <f>G752*(1+L752/100)</f>
        <v>0</v>
      </c>
      <c r="N752" s="230">
        <v>0</v>
      </c>
      <c r="O752" s="230">
        <f>ROUND(E752*N752,2)</f>
        <v>0</v>
      </c>
      <c r="P752" s="230">
        <v>0</v>
      </c>
      <c r="Q752" s="230">
        <f>ROUND(E752*P752,2)</f>
        <v>0</v>
      </c>
      <c r="R752" s="230"/>
      <c r="S752" s="230" t="s">
        <v>156</v>
      </c>
      <c r="T752" s="230" t="s">
        <v>157</v>
      </c>
      <c r="U752" s="230">
        <v>0</v>
      </c>
      <c r="V752" s="230">
        <f>ROUND(E752*U752,2)</f>
        <v>0</v>
      </c>
      <c r="W752" s="230"/>
      <c r="X752" s="230" t="s">
        <v>158</v>
      </c>
      <c r="Y752" s="211"/>
      <c r="Z752" s="211"/>
      <c r="AA752" s="211"/>
      <c r="AB752" s="211"/>
      <c r="AC752" s="211"/>
      <c r="AD752" s="211"/>
      <c r="AE752" s="211"/>
      <c r="AF752" s="211"/>
      <c r="AG752" s="211" t="s">
        <v>159</v>
      </c>
      <c r="AH752" s="211"/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outlineLevel="1" x14ac:dyDescent="0.2">
      <c r="A753" s="228"/>
      <c r="B753" s="229"/>
      <c r="C753" s="259" t="s">
        <v>554</v>
      </c>
      <c r="D753" s="232"/>
      <c r="E753" s="233"/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  <c r="P753" s="230"/>
      <c r="Q753" s="230"/>
      <c r="R753" s="230"/>
      <c r="S753" s="230"/>
      <c r="T753" s="230"/>
      <c r="U753" s="230"/>
      <c r="V753" s="230"/>
      <c r="W753" s="230"/>
      <c r="X753" s="230"/>
      <c r="Y753" s="211"/>
      <c r="Z753" s="211"/>
      <c r="AA753" s="211"/>
      <c r="AB753" s="211"/>
      <c r="AC753" s="211"/>
      <c r="AD753" s="211"/>
      <c r="AE753" s="211"/>
      <c r="AF753" s="211"/>
      <c r="AG753" s="211" t="s">
        <v>161</v>
      </c>
      <c r="AH753" s="211">
        <v>0</v>
      </c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1" x14ac:dyDescent="0.2">
      <c r="A754" s="228"/>
      <c r="B754" s="229"/>
      <c r="C754" s="259" t="s">
        <v>555</v>
      </c>
      <c r="D754" s="232"/>
      <c r="E754" s="233">
        <v>3.03</v>
      </c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  <c r="P754" s="230"/>
      <c r="Q754" s="230"/>
      <c r="R754" s="230"/>
      <c r="S754" s="230"/>
      <c r="T754" s="230"/>
      <c r="U754" s="230"/>
      <c r="V754" s="230"/>
      <c r="W754" s="230"/>
      <c r="X754" s="230"/>
      <c r="Y754" s="211"/>
      <c r="Z754" s="211"/>
      <c r="AA754" s="211"/>
      <c r="AB754" s="211"/>
      <c r="AC754" s="211"/>
      <c r="AD754" s="211"/>
      <c r="AE754" s="211"/>
      <c r="AF754" s="211"/>
      <c r="AG754" s="211" t="s">
        <v>161</v>
      </c>
      <c r="AH754" s="211">
        <v>0</v>
      </c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outlineLevel="1" x14ac:dyDescent="0.2">
      <c r="A755" s="241">
        <v>103</v>
      </c>
      <c r="B755" s="242" t="s">
        <v>556</v>
      </c>
      <c r="C755" s="258" t="s">
        <v>557</v>
      </c>
      <c r="D755" s="243" t="s">
        <v>553</v>
      </c>
      <c r="E755" s="244">
        <v>3.9699499999999999</v>
      </c>
      <c r="F755" s="245"/>
      <c r="G755" s="246">
        <f>ROUND(E755*F755,2)</f>
        <v>0</v>
      </c>
      <c r="H755" s="231"/>
      <c r="I755" s="230">
        <f>ROUND(E755*H755,2)</f>
        <v>0</v>
      </c>
      <c r="J755" s="231"/>
      <c r="K755" s="230">
        <f>ROUND(E755*J755,2)</f>
        <v>0</v>
      </c>
      <c r="L755" s="230">
        <v>15</v>
      </c>
      <c r="M755" s="230">
        <f>G755*(1+L755/100)</f>
        <v>0</v>
      </c>
      <c r="N755" s="230">
        <v>0</v>
      </c>
      <c r="O755" s="230">
        <f>ROUND(E755*N755,2)</f>
        <v>0</v>
      </c>
      <c r="P755" s="230">
        <v>0</v>
      </c>
      <c r="Q755" s="230">
        <f>ROUND(E755*P755,2)</f>
        <v>0</v>
      </c>
      <c r="R755" s="230"/>
      <c r="S755" s="230" t="s">
        <v>156</v>
      </c>
      <c r="T755" s="230" t="s">
        <v>157</v>
      </c>
      <c r="U755" s="230">
        <v>0</v>
      </c>
      <c r="V755" s="230">
        <f>ROUND(E755*U755,2)</f>
        <v>0</v>
      </c>
      <c r="W755" s="230"/>
      <c r="X755" s="230" t="s">
        <v>158</v>
      </c>
      <c r="Y755" s="211"/>
      <c r="Z755" s="211"/>
      <c r="AA755" s="211"/>
      <c r="AB755" s="211"/>
      <c r="AC755" s="211"/>
      <c r="AD755" s="211"/>
      <c r="AE755" s="211"/>
      <c r="AF755" s="211"/>
      <c r="AG755" s="211" t="s">
        <v>159</v>
      </c>
      <c r="AH755" s="211"/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28"/>
      <c r="B756" s="229"/>
      <c r="C756" s="259" t="s">
        <v>554</v>
      </c>
      <c r="D756" s="232"/>
      <c r="E756" s="233"/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  <c r="P756" s="230"/>
      <c r="Q756" s="230"/>
      <c r="R756" s="230"/>
      <c r="S756" s="230"/>
      <c r="T756" s="230"/>
      <c r="U756" s="230"/>
      <c r="V756" s="230"/>
      <c r="W756" s="230"/>
      <c r="X756" s="230"/>
      <c r="Y756" s="211"/>
      <c r="Z756" s="211"/>
      <c r="AA756" s="211"/>
      <c r="AB756" s="211"/>
      <c r="AC756" s="211"/>
      <c r="AD756" s="211"/>
      <c r="AE756" s="211"/>
      <c r="AF756" s="211"/>
      <c r="AG756" s="211" t="s">
        <v>161</v>
      </c>
      <c r="AH756" s="211">
        <v>0</v>
      </c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28"/>
      <c r="B757" s="229"/>
      <c r="C757" s="259" t="s">
        <v>558</v>
      </c>
      <c r="D757" s="232"/>
      <c r="E757" s="233">
        <v>3.97</v>
      </c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  <c r="P757" s="230"/>
      <c r="Q757" s="230"/>
      <c r="R757" s="230"/>
      <c r="S757" s="230"/>
      <c r="T757" s="230"/>
      <c r="U757" s="230"/>
      <c r="V757" s="230"/>
      <c r="W757" s="230"/>
      <c r="X757" s="230"/>
      <c r="Y757" s="211"/>
      <c r="Z757" s="211"/>
      <c r="AA757" s="211"/>
      <c r="AB757" s="211"/>
      <c r="AC757" s="211"/>
      <c r="AD757" s="211"/>
      <c r="AE757" s="211"/>
      <c r="AF757" s="211"/>
      <c r="AG757" s="211" t="s">
        <v>161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41">
        <v>104</v>
      </c>
      <c r="B758" s="242" t="s">
        <v>559</v>
      </c>
      <c r="C758" s="258" t="s">
        <v>560</v>
      </c>
      <c r="D758" s="243" t="s">
        <v>553</v>
      </c>
      <c r="E758" s="244">
        <v>3.9699499999999999</v>
      </c>
      <c r="F758" s="245"/>
      <c r="G758" s="246">
        <f>ROUND(E758*F758,2)</f>
        <v>0</v>
      </c>
      <c r="H758" s="231"/>
      <c r="I758" s="230">
        <f>ROUND(E758*H758,2)</f>
        <v>0</v>
      </c>
      <c r="J758" s="231"/>
      <c r="K758" s="230">
        <f>ROUND(E758*J758,2)</f>
        <v>0</v>
      </c>
      <c r="L758" s="230">
        <v>15</v>
      </c>
      <c r="M758" s="230">
        <f>G758*(1+L758/100)</f>
        <v>0</v>
      </c>
      <c r="N758" s="230">
        <v>0</v>
      </c>
      <c r="O758" s="230">
        <f>ROUND(E758*N758,2)</f>
        <v>0</v>
      </c>
      <c r="P758" s="230">
        <v>0</v>
      </c>
      <c r="Q758" s="230">
        <f>ROUND(E758*P758,2)</f>
        <v>0</v>
      </c>
      <c r="R758" s="230"/>
      <c r="S758" s="230" t="s">
        <v>156</v>
      </c>
      <c r="T758" s="230" t="s">
        <v>157</v>
      </c>
      <c r="U758" s="230">
        <v>0</v>
      </c>
      <c r="V758" s="230">
        <f>ROUND(E758*U758,2)</f>
        <v>0</v>
      </c>
      <c r="W758" s="230"/>
      <c r="X758" s="230" t="s">
        <v>158</v>
      </c>
      <c r="Y758" s="211"/>
      <c r="Z758" s="211"/>
      <c r="AA758" s="211"/>
      <c r="AB758" s="211"/>
      <c r="AC758" s="211"/>
      <c r="AD758" s="211"/>
      <c r="AE758" s="211"/>
      <c r="AF758" s="211"/>
      <c r="AG758" s="211" t="s">
        <v>159</v>
      </c>
      <c r="AH758" s="211"/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28"/>
      <c r="B759" s="229"/>
      <c r="C759" s="259" t="s">
        <v>554</v>
      </c>
      <c r="D759" s="232"/>
      <c r="E759" s="233"/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  <c r="P759" s="230"/>
      <c r="Q759" s="230"/>
      <c r="R759" s="230"/>
      <c r="S759" s="230"/>
      <c r="T759" s="230"/>
      <c r="U759" s="230"/>
      <c r="V759" s="230"/>
      <c r="W759" s="230"/>
      <c r="X759" s="230"/>
      <c r="Y759" s="211"/>
      <c r="Z759" s="211"/>
      <c r="AA759" s="211"/>
      <c r="AB759" s="211"/>
      <c r="AC759" s="211"/>
      <c r="AD759" s="211"/>
      <c r="AE759" s="211"/>
      <c r="AF759" s="211"/>
      <c r="AG759" s="211" t="s">
        <v>161</v>
      </c>
      <c r="AH759" s="211">
        <v>0</v>
      </c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28"/>
      <c r="B760" s="229"/>
      <c r="C760" s="259" t="s">
        <v>558</v>
      </c>
      <c r="D760" s="232"/>
      <c r="E760" s="233">
        <v>3.97</v>
      </c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  <c r="P760" s="230"/>
      <c r="Q760" s="230"/>
      <c r="R760" s="230"/>
      <c r="S760" s="230"/>
      <c r="T760" s="230"/>
      <c r="U760" s="230"/>
      <c r="V760" s="230"/>
      <c r="W760" s="230"/>
      <c r="X760" s="230"/>
      <c r="Y760" s="211"/>
      <c r="Z760" s="211"/>
      <c r="AA760" s="211"/>
      <c r="AB760" s="211"/>
      <c r="AC760" s="211"/>
      <c r="AD760" s="211"/>
      <c r="AE760" s="211"/>
      <c r="AF760" s="211"/>
      <c r="AG760" s="211" t="s">
        <v>161</v>
      </c>
      <c r="AH760" s="211">
        <v>0</v>
      </c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ht="22.5" outlineLevel="1" x14ac:dyDescent="0.2">
      <c r="A761" s="241">
        <v>105</v>
      </c>
      <c r="B761" s="242" t="s">
        <v>561</v>
      </c>
      <c r="C761" s="258" t="s">
        <v>562</v>
      </c>
      <c r="D761" s="243" t="s">
        <v>553</v>
      </c>
      <c r="E761" s="244">
        <v>3.9699499999999999</v>
      </c>
      <c r="F761" s="245"/>
      <c r="G761" s="246">
        <f>ROUND(E761*F761,2)</f>
        <v>0</v>
      </c>
      <c r="H761" s="231"/>
      <c r="I761" s="230">
        <f>ROUND(E761*H761,2)</f>
        <v>0</v>
      </c>
      <c r="J761" s="231"/>
      <c r="K761" s="230">
        <f>ROUND(E761*J761,2)</f>
        <v>0</v>
      </c>
      <c r="L761" s="230">
        <v>15</v>
      </c>
      <c r="M761" s="230">
        <f>G761*(1+L761/100)</f>
        <v>0</v>
      </c>
      <c r="N761" s="230">
        <v>0</v>
      </c>
      <c r="O761" s="230">
        <f>ROUND(E761*N761,2)</f>
        <v>0</v>
      </c>
      <c r="P761" s="230">
        <v>0</v>
      </c>
      <c r="Q761" s="230">
        <f>ROUND(E761*P761,2)</f>
        <v>0</v>
      </c>
      <c r="R761" s="230"/>
      <c r="S761" s="230" t="s">
        <v>156</v>
      </c>
      <c r="T761" s="230" t="s">
        <v>157</v>
      </c>
      <c r="U761" s="230">
        <v>0</v>
      </c>
      <c r="V761" s="230">
        <f>ROUND(E761*U761,2)</f>
        <v>0</v>
      </c>
      <c r="W761" s="230"/>
      <c r="X761" s="230" t="s">
        <v>158</v>
      </c>
      <c r="Y761" s="211"/>
      <c r="Z761" s="211"/>
      <c r="AA761" s="211"/>
      <c r="AB761" s="211"/>
      <c r="AC761" s="211"/>
      <c r="AD761" s="211"/>
      <c r="AE761" s="211"/>
      <c r="AF761" s="211"/>
      <c r="AG761" s="211" t="s">
        <v>159</v>
      </c>
      <c r="AH761" s="211"/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28"/>
      <c r="B762" s="229"/>
      <c r="C762" s="260" t="s">
        <v>563</v>
      </c>
      <c r="D762" s="247"/>
      <c r="E762" s="247"/>
      <c r="F762" s="247"/>
      <c r="G762" s="247"/>
      <c r="H762" s="230"/>
      <c r="I762" s="230"/>
      <c r="J762" s="230"/>
      <c r="K762" s="230"/>
      <c r="L762" s="230"/>
      <c r="M762" s="230"/>
      <c r="N762" s="230"/>
      <c r="O762" s="230"/>
      <c r="P762" s="230"/>
      <c r="Q762" s="230"/>
      <c r="R762" s="230"/>
      <c r="S762" s="230"/>
      <c r="T762" s="230"/>
      <c r="U762" s="230"/>
      <c r="V762" s="230"/>
      <c r="W762" s="230"/>
      <c r="X762" s="230"/>
      <c r="Y762" s="211"/>
      <c r="Z762" s="211"/>
      <c r="AA762" s="211"/>
      <c r="AB762" s="211"/>
      <c r="AC762" s="211"/>
      <c r="AD762" s="211"/>
      <c r="AE762" s="211"/>
      <c r="AF762" s="211"/>
      <c r="AG762" s="211" t="s">
        <v>169</v>
      </c>
      <c r="AH762" s="211"/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28"/>
      <c r="B763" s="229"/>
      <c r="C763" s="259" t="s">
        <v>554</v>
      </c>
      <c r="D763" s="232"/>
      <c r="E763" s="233"/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  <c r="P763" s="230"/>
      <c r="Q763" s="230"/>
      <c r="R763" s="230"/>
      <c r="S763" s="230"/>
      <c r="T763" s="230"/>
      <c r="U763" s="230"/>
      <c r="V763" s="230"/>
      <c r="W763" s="230"/>
      <c r="X763" s="230"/>
      <c r="Y763" s="211"/>
      <c r="Z763" s="211"/>
      <c r="AA763" s="211"/>
      <c r="AB763" s="211"/>
      <c r="AC763" s="211"/>
      <c r="AD763" s="211"/>
      <c r="AE763" s="211"/>
      <c r="AF763" s="211"/>
      <c r="AG763" s="211" t="s">
        <v>161</v>
      </c>
      <c r="AH763" s="211">
        <v>0</v>
      </c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28"/>
      <c r="B764" s="229"/>
      <c r="C764" s="259" t="s">
        <v>558</v>
      </c>
      <c r="D764" s="232"/>
      <c r="E764" s="233">
        <v>3.97</v>
      </c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  <c r="P764" s="230"/>
      <c r="Q764" s="230"/>
      <c r="R764" s="230"/>
      <c r="S764" s="230"/>
      <c r="T764" s="230"/>
      <c r="U764" s="230"/>
      <c r="V764" s="230"/>
      <c r="W764" s="230"/>
      <c r="X764" s="230"/>
      <c r="Y764" s="211"/>
      <c r="Z764" s="211"/>
      <c r="AA764" s="211"/>
      <c r="AB764" s="211"/>
      <c r="AC764" s="211"/>
      <c r="AD764" s="211"/>
      <c r="AE764" s="211"/>
      <c r="AF764" s="211"/>
      <c r="AG764" s="211" t="s">
        <v>161</v>
      </c>
      <c r="AH764" s="211">
        <v>0</v>
      </c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ht="22.5" outlineLevel="1" x14ac:dyDescent="0.2">
      <c r="A765" s="241">
        <v>106</v>
      </c>
      <c r="B765" s="242" t="s">
        <v>564</v>
      </c>
      <c r="C765" s="258" t="s">
        <v>565</v>
      </c>
      <c r="D765" s="243" t="s">
        <v>553</v>
      </c>
      <c r="E765" s="244">
        <v>39.6995</v>
      </c>
      <c r="F765" s="245"/>
      <c r="G765" s="246">
        <f>ROUND(E765*F765,2)</f>
        <v>0</v>
      </c>
      <c r="H765" s="231"/>
      <c r="I765" s="230">
        <f>ROUND(E765*H765,2)</f>
        <v>0</v>
      </c>
      <c r="J765" s="231"/>
      <c r="K765" s="230">
        <f>ROUND(E765*J765,2)</f>
        <v>0</v>
      </c>
      <c r="L765" s="230">
        <v>15</v>
      </c>
      <c r="M765" s="230">
        <f>G765*(1+L765/100)</f>
        <v>0</v>
      </c>
      <c r="N765" s="230">
        <v>0</v>
      </c>
      <c r="O765" s="230">
        <f>ROUND(E765*N765,2)</f>
        <v>0</v>
      </c>
      <c r="P765" s="230">
        <v>0</v>
      </c>
      <c r="Q765" s="230">
        <f>ROUND(E765*P765,2)</f>
        <v>0</v>
      </c>
      <c r="R765" s="230"/>
      <c r="S765" s="230" t="s">
        <v>156</v>
      </c>
      <c r="T765" s="230" t="s">
        <v>157</v>
      </c>
      <c r="U765" s="230">
        <v>0</v>
      </c>
      <c r="V765" s="230">
        <f>ROUND(E765*U765,2)</f>
        <v>0</v>
      </c>
      <c r="W765" s="230"/>
      <c r="X765" s="230" t="s">
        <v>158</v>
      </c>
      <c r="Y765" s="211"/>
      <c r="Z765" s="211"/>
      <c r="AA765" s="211"/>
      <c r="AB765" s="211"/>
      <c r="AC765" s="211"/>
      <c r="AD765" s="211"/>
      <c r="AE765" s="211"/>
      <c r="AF765" s="211"/>
      <c r="AG765" s="211" t="s">
        <v>159</v>
      </c>
      <c r="AH765" s="211"/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1" x14ac:dyDescent="0.2">
      <c r="A766" s="228"/>
      <c r="B766" s="229"/>
      <c r="C766" s="259" t="s">
        <v>554</v>
      </c>
      <c r="D766" s="232"/>
      <c r="E766" s="233"/>
      <c r="F766" s="230"/>
      <c r="G766" s="230"/>
      <c r="H766" s="230"/>
      <c r="I766" s="230"/>
      <c r="J766" s="230"/>
      <c r="K766" s="230"/>
      <c r="L766" s="230"/>
      <c r="M766" s="230"/>
      <c r="N766" s="230"/>
      <c r="O766" s="230"/>
      <c r="P766" s="230"/>
      <c r="Q766" s="230"/>
      <c r="R766" s="230"/>
      <c r="S766" s="230"/>
      <c r="T766" s="230"/>
      <c r="U766" s="230"/>
      <c r="V766" s="230"/>
      <c r="W766" s="230"/>
      <c r="X766" s="230"/>
      <c r="Y766" s="211"/>
      <c r="Z766" s="211"/>
      <c r="AA766" s="211"/>
      <c r="AB766" s="211"/>
      <c r="AC766" s="211"/>
      <c r="AD766" s="211"/>
      <c r="AE766" s="211"/>
      <c r="AF766" s="211"/>
      <c r="AG766" s="211" t="s">
        <v>161</v>
      </c>
      <c r="AH766" s="211">
        <v>0</v>
      </c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28"/>
      <c r="B767" s="229"/>
      <c r="C767" s="259" t="s">
        <v>566</v>
      </c>
      <c r="D767" s="232"/>
      <c r="E767" s="233">
        <v>39.700000000000003</v>
      </c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  <c r="P767" s="230"/>
      <c r="Q767" s="230"/>
      <c r="R767" s="230"/>
      <c r="S767" s="230"/>
      <c r="T767" s="230"/>
      <c r="U767" s="230"/>
      <c r="V767" s="230"/>
      <c r="W767" s="230"/>
      <c r="X767" s="230"/>
      <c r="Y767" s="211"/>
      <c r="Z767" s="211"/>
      <c r="AA767" s="211"/>
      <c r="AB767" s="211"/>
      <c r="AC767" s="211"/>
      <c r="AD767" s="211"/>
      <c r="AE767" s="211"/>
      <c r="AF767" s="211"/>
      <c r="AG767" s="211" t="s">
        <v>161</v>
      </c>
      <c r="AH767" s="211">
        <v>0</v>
      </c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ht="22.5" outlineLevel="1" x14ac:dyDescent="0.2">
      <c r="A768" s="241">
        <v>107</v>
      </c>
      <c r="B768" s="242" t="s">
        <v>567</v>
      </c>
      <c r="C768" s="258" t="s">
        <v>568</v>
      </c>
      <c r="D768" s="243" t="s">
        <v>553</v>
      </c>
      <c r="E768" s="244">
        <v>3.9699499999999999</v>
      </c>
      <c r="F768" s="245"/>
      <c r="G768" s="246">
        <f>ROUND(E768*F768,2)</f>
        <v>0</v>
      </c>
      <c r="H768" s="231"/>
      <c r="I768" s="230">
        <f>ROUND(E768*H768,2)</f>
        <v>0</v>
      </c>
      <c r="J768" s="231"/>
      <c r="K768" s="230">
        <f>ROUND(E768*J768,2)</f>
        <v>0</v>
      </c>
      <c r="L768" s="230">
        <v>15</v>
      </c>
      <c r="M768" s="230">
        <f>G768*(1+L768/100)</f>
        <v>0</v>
      </c>
      <c r="N768" s="230">
        <v>0</v>
      </c>
      <c r="O768" s="230">
        <f>ROUND(E768*N768,2)</f>
        <v>0</v>
      </c>
      <c r="P768" s="230">
        <v>0</v>
      </c>
      <c r="Q768" s="230">
        <f>ROUND(E768*P768,2)</f>
        <v>0</v>
      </c>
      <c r="R768" s="230"/>
      <c r="S768" s="230" t="s">
        <v>156</v>
      </c>
      <c r="T768" s="230" t="s">
        <v>157</v>
      </c>
      <c r="U768" s="230">
        <v>0</v>
      </c>
      <c r="V768" s="230">
        <f>ROUND(E768*U768,2)</f>
        <v>0</v>
      </c>
      <c r="W768" s="230"/>
      <c r="X768" s="230" t="s">
        <v>158</v>
      </c>
      <c r="Y768" s="211"/>
      <c r="Z768" s="211"/>
      <c r="AA768" s="211"/>
      <c r="AB768" s="211"/>
      <c r="AC768" s="211"/>
      <c r="AD768" s="211"/>
      <c r="AE768" s="211"/>
      <c r="AF768" s="211"/>
      <c r="AG768" s="211" t="s">
        <v>159</v>
      </c>
      <c r="AH768" s="211"/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28"/>
      <c r="B769" s="229"/>
      <c r="C769" s="259" t="s">
        <v>554</v>
      </c>
      <c r="D769" s="232"/>
      <c r="E769" s="233"/>
      <c r="F769" s="230"/>
      <c r="G769" s="230"/>
      <c r="H769" s="230"/>
      <c r="I769" s="230"/>
      <c r="J769" s="230"/>
      <c r="K769" s="230"/>
      <c r="L769" s="230"/>
      <c r="M769" s="230"/>
      <c r="N769" s="230"/>
      <c r="O769" s="230"/>
      <c r="P769" s="230"/>
      <c r="Q769" s="230"/>
      <c r="R769" s="230"/>
      <c r="S769" s="230"/>
      <c r="T769" s="230"/>
      <c r="U769" s="230"/>
      <c r="V769" s="230"/>
      <c r="W769" s="230"/>
      <c r="X769" s="230"/>
      <c r="Y769" s="211"/>
      <c r="Z769" s="211"/>
      <c r="AA769" s="211"/>
      <c r="AB769" s="211"/>
      <c r="AC769" s="211"/>
      <c r="AD769" s="211"/>
      <c r="AE769" s="211"/>
      <c r="AF769" s="211"/>
      <c r="AG769" s="211" t="s">
        <v>161</v>
      </c>
      <c r="AH769" s="211">
        <v>0</v>
      </c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outlineLevel="1" x14ac:dyDescent="0.2">
      <c r="A770" s="228"/>
      <c r="B770" s="229"/>
      <c r="C770" s="259" t="s">
        <v>558</v>
      </c>
      <c r="D770" s="232"/>
      <c r="E770" s="233">
        <v>3.97</v>
      </c>
      <c r="F770" s="230"/>
      <c r="G770" s="230"/>
      <c r="H770" s="230"/>
      <c r="I770" s="230"/>
      <c r="J770" s="230"/>
      <c r="K770" s="230"/>
      <c r="L770" s="230"/>
      <c r="M770" s="230"/>
      <c r="N770" s="230"/>
      <c r="O770" s="230"/>
      <c r="P770" s="230"/>
      <c r="Q770" s="230"/>
      <c r="R770" s="230"/>
      <c r="S770" s="230"/>
      <c r="T770" s="230"/>
      <c r="U770" s="230"/>
      <c r="V770" s="230"/>
      <c r="W770" s="230"/>
      <c r="X770" s="230"/>
      <c r="Y770" s="211"/>
      <c r="Z770" s="211"/>
      <c r="AA770" s="211"/>
      <c r="AB770" s="211"/>
      <c r="AC770" s="211"/>
      <c r="AD770" s="211"/>
      <c r="AE770" s="211"/>
      <c r="AF770" s="211"/>
      <c r="AG770" s="211" t="s">
        <v>161</v>
      </c>
      <c r="AH770" s="211">
        <v>0</v>
      </c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x14ac:dyDescent="0.2">
      <c r="A771" s="235" t="s">
        <v>151</v>
      </c>
      <c r="B771" s="236" t="s">
        <v>124</v>
      </c>
      <c r="C771" s="257" t="s">
        <v>29</v>
      </c>
      <c r="D771" s="237"/>
      <c r="E771" s="238"/>
      <c r="F771" s="239"/>
      <c r="G771" s="240">
        <f>SUMIF(AG772:AG777,"&lt;&gt;NOR",G772:G777)</f>
        <v>0</v>
      </c>
      <c r="H771" s="234"/>
      <c r="I771" s="234">
        <f>SUM(I772:I777)</f>
        <v>0</v>
      </c>
      <c r="J771" s="234"/>
      <c r="K771" s="234">
        <f>SUM(K772:K777)</f>
        <v>0</v>
      </c>
      <c r="L771" s="234"/>
      <c r="M771" s="234">
        <f>SUM(M772:M777)</f>
        <v>0</v>
      </c>
      <c r="N771" s="234"/>
      <c r="O771" s="234">
        <f>SUM(O772:O777)</f>
        <v>0</v>
      </c>
      <c r="P771" s="234"/>
      <c r="Q771" s="234">
        <f>SUM(Q772:Q777)</f>
        <v>0</v>
      </c>
      <c r="R771" s="234"/>
      <c r="S771" s="234"/>
      <c r="T771" s="234"/>
      <c r="U771" s="234"/>
      <c r="V771" s="234">
        <f>SUM(V772:V777)</f>
        <v>0</v>
      </c>
      <c r="W771" s="234"/>
      <c r="X771" s="234"/>
      <c r="AG771" t="s">
        <v>152</v>
      </c>
    </row>
    <row r="772" spans="1:60" outlineLevel="1" x14ac:dyDescent="0.2">
      <c r="A772" s="241">
        <v>108</v>
      </c>
      <c r="B772" s="242" t="s">
        <v>569</v>
      </c>
      <c r="C772" s="258" t="s">
        <v>570</v>
      </c>
      <c r="D772" s="243" t="s">
        <v>571</v>
      </c>
      <c r="E772" s="244">
        <v>1</v>
      </c>
      <c r="F772" s="245"/>
      <c r="G772" s="246">
        <f>ROUND(E772*F772,2)</f>
        <v>0</v>
      </c>
      <c r="H772" s="231"/>
      <c r="I772" s="230">
        <f>ROUND(E772*H772,2)</f>
        <v>0</v>
      </c>
      <c r="J772" s="231"/>
      <c r="K772" s="230">
        <f>ROUND(E772*J772,2)</f>
        <v>0</v>
      </c>
      <c r="L772" s="230">
        <v>15</v>
      </c>
      <c r="M772" s="230">
        <f>G772*(1+L772/100)</f>
        <v>0</v>
      </c>
      <c r="N772" s="230">
        <v>0</v>
      </c>
      <c r="O772" s="230">
        <f>ROUND(E772*N772,2)</f>
        <v>0</v>
      </c>
      <c r="P772" s="230">
        <v>0</v>
      </c>
      <c r="Q772" s="230">
        <f>ROUND(E772*P772,2)</f>
        <v>0</v>
      </c>
      <c r="R772" s="230"/>
      <c r="S772" s="230" t="s">
        <v>156</v>
      </c>
      <c r="T772" s="230" t="s">
        <v>157</v>
      </c>
      <c r="U772" s="230">
        <v>0</v>
      </c>
      <c r="V772" s="230">
        <f>ROUND(E772*U772,2)</f>
        <v>0</v>
      </c>
      <c r="W772" s="230"/>
      <c r="X772" s="230" t="s">
        <v>572</v>
      </c>
      <c r="Y772" s="211"/>
      <c r="Z772" s="211"/>
      <c r="AA772" s="211"/>
      <c r="AB772" s="211"/>
      <c r="AC772" s="211"/>
      <c r="AD772" s="211"/>
      <c r="AE772" s="211"/>
      <c r="AF772" s="211"/>
      <c r="AG772" s="211" t="s">
        <v>573</v>
      </c>
      <c r="AH772" s="211"/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outlineLevel="1" x14ac:dyDescent="0.2">
      <c r="A773" s="228"/>
      <c r="B773" s="229"/>
      <c r="C773" s="260" t="s">
        <v>574</v>
      </c>
      <c r="D773" s="247"/>
      <c r="E773" s="247"/>
      <c r="F773" s="247"/>
      <c r="G773" s="247"/>
      <c r="H773" s="230"/>
      <c r="I773" s="230"/>
      <c r="J773" s="230"/>
      <c r="K773" s="230"/>
      <c r="L773" s="230"/>
      <c r="M773" s="230"/>
      <c r="N773" s="230"/>
      <c r="O773" s="230"/>
      <c r="P773" s="230"/>
      <c r="Q773" s="230"/>
      <c r="R773" s="230"/>
      <c r="S773" s="230"/>
      <c r="T773" s="230"/>
      <c r="U773" s="230"/>
      <c r="V773" s="230"/>
      <c r="W773" s="230"/>
      <c r="X773" s="230"/>
      <c r="Y773" s="211"/>
      <c r="Z773" s="211"/>
      <c r="AA773" s="211"/>
      <c r="AB773" s="211"/>
      <c r="AC773" s="211"/>
      <c r="AD773" s="211"/>
      <c r="AE773" s="211"/>
      <c r="AF773" s="211"/>
      <c r="AG773" s="211" t="s">
        <v>169</v>
      </c>
      <c r="AH773" s="211"/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41">
        <v>109</v>
      </c>
      <c r="B774" s="242" t="s">
        <v>575</v>
      </c>
      <c r="C774" s="258" t="s">
        <v>576</v>
      </c>
      <c r="D774" s="243" t="s">
        <v>571</v>
      </c>
      <c r="E774" s="244">
        <v>1</v>
      </c>
      <c r="F774" s="245"/>
      <c r="G774" s="246">
        <f>ROUND(E774*F774,2)</f>
        <v>0</v>
      </c>
      <c r="H774" s="231"/>
      <c r="I774" s="230">
        <f>ROUND(E774*H774,2)</f>
        <v>0</v>
      </c>
      <c r="J774" s="231"/>
      <c r="K774" s="230">
        <f>ROUND(E774*J774,2)</f>
        <v>0</v>
      </c>
      <c r="L774" s="230">
        <v>15</v>
      </c>
      <c r="M774" s="230">
        <f>G774*(1+L774/100)</f>
        <v>0</v>
      </c>
      <c r="N774" s="230">
        <v>0</v>
      </c>
      <c r="O774" s="230">
        <f>ROUND(E774*N774,2)</f>
        <v>0</v>
      </c>
      <c r="P774" s="230">
        <v>0</v>
      </c>
      <c r="Q774" s="230">
        <f>ROUND(E774*P774,2)</f>
        <v>0</v>
      </c>
      <c r="R774" s="230"/>
      <c r="S774" s="230" t="s">
        <v>156</v>
      </c>
      <c r="T774" s="230" t="s">
        <v>157</v>
      </c>
      <c r="U774" s="230">
        <v>0</v>
      </c>
      <c r="V774" s="230">
        <f>ROUND(E774*U774,2)</f>
        <v>0</v>
      </c>
      <c r="W774" s="230"/>
      <c r="X774" s="230" t="s">
        <v>572</v>
      </c>
      <c r="Y774" s="211"/>
      <c r="Z774" s="211"/>
      <c r="AA774" s="211"/>
      <c r="AB774" s="211"/>
      <c r="AC774" s="211"/>
      <c r="AD774" s="211"/>
      <c r="AE774" s="211"/>
      <c r="AF774" s="211"/>
      <c r="AG774" s="211" t="s">
        <v>573</v>
      </c>
      <c r="AH774" s="211"/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ht="33.75" outlineLevel="1" x14ac:dyDescent="0.2">
      <c r="A775" s="228"/>
      <c r="B775" s="229"/>
      <c r="C775" s="260" t="s">
        <v>577</v>
      </c>
      <c r="D775" s="247"/>
      <c r="E775" s="247"/>
      <c r="F775" s="247"/>
      <c r="G775" s="247"/>
      <c r="H775" s="230"/>
      <c r="I775" s="230"/>
      <c r="J775" s="230"/>
      <c r="K775" s="230"/>
      <c r="L775" s="230"/>
      <c r="M775" s="230"/>
      <c r="N775" s="230"/>
      <c r="O775" s="230"/>
      <c r="P775" s="230"/>
      <c r="Q775" s="230"/>
      <c r="R775" s="230"/>
      <c r="S775" s="230"/>
      <c r="T775" s="230"/>
      <c r="U775" s="230"/>
      <c r="V775" s="230"/>
      <c r="W775" s="230"/>
      <c r="X775" s="230"/>
      <c r="Y775" s="211"/>
      <c r="Z775" s="211"/>
      <c r="AA775" s="211"/>
      <c r="AB775" s="211"/>
      <c r="AC775" s="211"/>
      <c r="AD775" s="211"/>
      <c r="AE775" s="211"/>
      <c r="AF775" s="211"/>
      <c r="AG775" s="211" t="s">
        <v>169</v>
      </c>
      <c r="AH775" s="211"/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55" t="str">
        <f>C775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41">
        <v>110</v>
      </c>
      <c r="B776" s="242" t="s">
        <v>578</v>
      </c>
      <c r="C776" s="258" t="s">
        <v>579</v>
      </c>
      <c r="D776" s="243" t="s">
        <v>571</v>
      </c>
      <c r="E776" s="244">
        <v>1</v>
      </c>
      <c r="F776" s="245"/>
      <c r="G776" s="246">
        <f>ROUND(E776*F776,2)</f>
        <v>0</v>
      </c>
      <c r="H776" s="231"/>
      <c r="I776" s="230">
        <f>ROUND(E776*H776,2)</f>
        <v>0</v>
      </c>
      <c r="J776" s="231"/>
      <c r="K776" s="230">
        <f>ROUND(E776*J776,2)</f>
        <v>0</v>
      </c>
      <c r="L776" s="230">
        <v>15</v>
      </c>
      <c r="M776" s="230">
        <f>G776*(1+L776/100)</f>
        <v>0</v>
      </c>
      <c r="N776" s="230">
        <v>0</v>
      </c>
      <c r="O776" s="230">
        <f>ROUND(E776*N776,2)</f>
        <v>0</v>
      </c>
      <c r="P776" s="230">
        <v>0</v>
      </c>
      <c r="Q776" s="230">
        <f>ROUND(E776*P776,2)</f>
        <v>0</v>
      </c>
      <c r="R776" s="230"/>
      <c r="S776" s="230" t="s">
        <v>156</v>
      </c>
      <c r="T776" s="230" t="s">
        <v>157</v>
      </c>
      <c r="U776" s="230">
        <v>0</v>
      </c>
      <c r="V776" s="230">
        <f>ROUND(E776*U776,2)</f>
        <v>0</v>
      </c>
      <c r="W776" s="230"/>
      <c r="X776" s="230" t="s">
        <v>572</v>
      </c>
      <c r="Y776" s="211"/>
      <c r="Z776" s="211"/>
      <c r="AA776" s="211"/>
      <c r="AB776" s="211"/>
      <c r="AC776" s="211"/>
      <c r="AD776" s="211"/>
      <c r="AE776" s="211"/>
      <c r="AF776" s="211"/>
      <c r="AG776" s="211" t="s">
        <v>573</v>
      </c>
      <c r="AH776" s="211"/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28"/>
      <c r="B777" s="229"/>
      <c r="C777" s="260" t="s">
        <v>580</v>
      </c>
      <c r="D777" s="247"/>
      <c r="E777" s="247"/>
      <c r="F777" s="247"/>
      <c r="G777" s="247"/>
      <c r="H777" s="230"/>
      <c r="I777" s="230"/>
      <c r="J777" s="230"/>
      <c r="K777" s="230"/>
      <c r="L777" s="230"/>
      <c r="M777" s="230"/>
      <c r="N777" s="230"/>
      <c r="O777" s="230"/>
      <c r="P777" s="230"/>
      <c r="Q777" s="230"/>
      <c r="R777" s="230"/>
      <c r="S777" s="230"/>
      <c r="T777" s="230"/>
      <c r="U777" s="230"/>
      <c r="V777" s="230"/>
      <c r="W777" s="230"/>
      <c r="X777" s="230"/>
      <c r="Y777" s="211"/>
      <c r="Z777" s="211"/>
      <c r="AA777" s="211"/>
      <c r="AB777" s="211"/>
      <c r="AC777" s="211"/>
      <c r="AD777" s="211"/>
      <c r="AE777" s="211"/>
      <c r="AF777" s="211"/>
      <c r="AG777" s="211" t="s">
        <v>169</v>
      </c>
      <c r="AH777" s="211"/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x14ac:dyDescent="0.2">
      <c r="A778" s="3"/>
      <c r="B778" s="4"/>
      <c r="C778" s="263"/>
      <c r="D778" s="6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AE778">
        <v>15</v>
      </c>
      <c r="AF778">
        <v>21</v>
      </c>
      <c r="AG778" t="s">
        <v>138</v>
      </c>
    </row>
    <row r="779" spans="1:60" x14ac:dyDescent="0.2">
      <c r="A779" s="214"/>
      <c r="B779" s="215" t="s">
        <v>31</v>
      </c>
      <c r="C779" s="264"/>
      <c r="D779" s="216"/>
      <c r="E779" s="217"/>
      <c r="F779" s="217"/>
      <c r="G779" s="256">
        <f>G8+G86+G90+G103+G144+G156+G170+G197+G266+G276+G280+G288+G327+G372+G411+G522+G582+G595+G751+G771</f>
        <v>0</v>
      </c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AE779">
        <f>SUMIF(L7:L777,AE778,G7:G777)</f>
        <v>0</v>
      </c>
      <c r="AF779">
        <f>SUMIF(L7:L777,AF778,G7:G777)</f>
        <v>0</v>
      </c>
      <c r="AG779" t="s">
        <v>581</v>
      </c>
    </row>
    <row r="780" spans="1:60" x14ac:dyDescent="0.2">
      <c r="A780" s="3"/>
      <c r="B780" s="4"/>
      <c r="C780" s="263"/>
      <c r="D780" s="6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60" x14ac:dyDescent="0.2">
      <c r="A781" s="3"/>
      <c r="B781" s="4"/>
      <c r="C781" s="263"/>
      <c r="D781" s="6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60" x14ac:dyDescent="0.2">
      <c r="A782" s="218" t="s">
        <v>582</v>
      </c>
      <c r="B782" s="218"/>
      <c r="C782" s="265"/>
      <c r="D782" s="6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60" x14ac:dyDescent="0.2">
      <c r="A783" s="219"/>
      <c r="B783" s="220"/>
      <c r="C783" s="266"/>
      <c r="D783" s="220"/>
      <c r="E783" s="220"/>
      <c r="F783" s="220"/>
      <c r="G783" s="221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AG783" t="s">
        <v>583</v>
      </c>
    </row>
    <row r="784" spans="1:60" x14ac:dyDescent="0.2">
      <c r="A784" s="222"/>
      <c r="B784" s="223"/>
      <c r="C784" s="267"/>
      <c r="D784" s="223"/>
      <c r="E784" s="223"/>
      <c r="F784" s="223"/>
      <c r="G784" s="224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33" x14ac:dyDescent="0.2">
      <c r="A785" s="222"/>
      <c r="B785" s="223"/>
      <c r="C785" s="267"/>
      <c r="D785" s="223"/>
      <c r="E785" s="223"/>
      <c r="F785" s="223"/>
      <c r="G785" s="224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33" x14ac:dyDescent="0.2">
      <c r="A786" s="222"/>
      <c r="B786" s="223"/>
      <c r="C786" s="267"/>
      <c r="D786" s="223"/>
      <c r="E786" s="223"/>
      <c r="F786" s="223"/>
      <c r="G786" s="224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33" x14ac:dyDescent="0.2">
      <c r="A787" s="225"/>
      <c r="B787" s="226"/>
      <c r="C787" s="268"/>
      <c r="D787" s="226"/>
      <c r="E787" s="226"/>
      <c r="F787" s="226"/>
      <c r="G787" s="227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33" x14ac:dyDescent="0.2">
      <c r="A788" s="3"/>
      <c r="B788" s="4"/>
      <c r="C788" s="263"/>
      <c r="D788" s="6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33" x14ac:dyDescent="0.2">
      <c r="C789" s="269"/>
      <c r="D789" s="10"/>
      <c r="AG789" t="s">
        <v>584</v>
      </c>
    </row>
    <row r="790" spans="1:33" x14ac:dyDescent="0.2">
      <c r="D790" s="10"/>
    </row>
    <row r="791" spans="1:33" x14ac:dyDescent="0.2">
      <c r="D791" s="10"/>
    </row>
    <row r="792" spans="1:33" x14ac:dyDescent="0.2">
      <c r="D792" s="10"/>
    </row>
    <row r="793" spans="1:33" x14ac:dyDescent="0.2">
      <c r="D793" s="10"/>
    </row>
    <row r="794" spans="1:33" x14ac:dyDescent="0.2">
      <c r="D794" s="10"/>
    </row>
    <row r="795" spans="1:33" x14ac:dyDescent="0.2">
      <c r="D795" s="10"/>
    </row>
    <row r="796" spans="1:33" x14ac:dyDescent="0.2">
      <c r="D796" s="10"/>
    </row>
    <row r="797" spans="1:33" x14ac:dyDescent="0.2">
      <c r="D797" s="10"/>
    </row>
    <row r="798" spans="1:33" x14ac:dyDescent="0.2">
      <c r="D798" s="10"/>
    </row>
    <row r="799" spans="1:33" x14ac:dyDescent="0.2">
      <c r="D799" s="10"/>
    </row>
    <row r="800" spans="1:33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30">
    <mergeCell ref="C775:G775"/>
    <mergeCell ref="C777:G777"/>
    <mergeCell ref="C524:G524"/>
    <mergeCell ref="C533:G533"/>
    <mergeCell ref="C584:G584"/>
    <mergeCell ref="C589:G589"/>
    <mergeCell ref="C762:G762"/>
    <mergeCell ref="C773:G773"/>
    <mergeCell ref="C188:G188"/>
    <mergeCell ref="C196:G196"/>
    <mergeCell ref="C206:G206"/>
    <mergeCell ref="C213:G213"/>
    <mergeCell ref="C214:G214"/>
    <mergeCell ref="C353:G353"/>
    <mergeCell ref="C161:G161"/>
    <mergeCell ref="C165:G165"/>
    <mergeCell ref="C166:G166"/>
    <mergeCell ref="C177:G177"/>
    <mergeCell ref="C178:G178"/>
    <mergeCell ref="C184:G184"/>
    <mergeCell ref="A1:G1"/>
    <mergeCell ref="C2:G2"/>
    <mergeCell ref="C3:G3"/>
    <mergeCell ref="C4:G4"/>
    <mergeCell ref="A782:C782"/>
    <mergeCell ref="A783:G787"/>
    <mergeCell ref="C16:G16"/>
    <mergeCell ref="C68:G68"/>
    <mergeCell ref="C125:G125"/>
    <mergeCell ref="C146:G1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60</v>
      </c>
      <c r="C4" s="203" t="s">
        <v>62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93</v>
      </c>
      <c r="C8" s="257" t="s">
        <v>94</v>
      </c>
      <c r="D8" s="237"/>
      <c r="E8" s="238"/>
      <c r="F8" s="239"/>
      <c r="G8" s="240">
        <f>SUMIF(AG9:AG21,"&lt;&gt;NOR",G9:G21)</f>
        <v>0</v>
      </c>
      <c r="H8" s="234"/>
      <c r="I8" s="234">
        <f>SUM(I9:I21)</f>
        <v>0</v>
      </c>
      <c r="J8" s="234"/>
      <c r="K8" s="234">
        <f>SUM(K9:K21)</f>
        <v>0</v>
      </c>
      <c r="L8" s="234"/>
      <c r="M8" s="234">
        <f>SUM(M9:M21)</f>
        <v>0</v>
      </c>
      <c r="N8" s="234"/>
      <c r="O8" s="234">
        <f>SUM(O9:O21)</f>
        <v>0.03</v>
      </c>
      <c r="P8" s="234"/>
      <c r="Q8" s="234">
        <f>SUM(Q9:Q21)</f>
        <v>0</v>
      </c>
      <c r="R8" s="234"/>
      <c r="S8" s="234"/>
      <c r="T8" s="234"/>
      <c r="U8" s="234"/>
      <c r="V8" s="234">
        <f>SUM(V9:V21)</f>
        <v>0</v>
      </c>
      <c r="W8" s="234"/>
      <c r="X8" s="234"/>
      <c r="AG8" t="s">
        <v>152</v>
      </c>
    </row>
    <row r="9" spans="1:60" outlineLevel="1" x14ac:dyDescent="0.2">
      <c r="A9" s="248">
        <v>1</v>
      </c>
      <c r="B9" s="249" t="s">
        <v>585</v>
      </c>
      <c r="C9" s="261" t="s">
        <v>586</v>
      </c>
      <c r="D9" s="250" t="s">
        <v>244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6.0000000000000002E-5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156</v>
      </c>
      <c r="T9" s="230" t="s">
        <v>157</v>
      </c>
      <c r="U9" s="230">
        <v>0</v>
      </c>
      <c r="V9" s="230">
        <f>ROUND(E9*U9,2)</f>
        <v>0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587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588</v>
      </c>
      <c r="C10" s="261" t="s">
        <v>589</v>
      </c>
      <c r="D10" s="250" t="s">
        <v>244</v>
      </c>
      <c r="E10" s="251">
        <v>2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3.8000000000000002E-4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314</v>
      </c>
      <c r="T10" s="230" t="s">
        <v>157</v>
      </c>
      <c r="U10" s="230">
        <v>0</v>
      </c>
      <c r="V10" s="230">
        <f>ROUND(E10*U10,2)</f>
        <v>0</v>
      </c>
      <c r="W10" s="230"/>
      <c r="X10" s="230" t="s">
        <v>361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590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591</v>
      </c>
      <c r="C11" s="261" t="s">
        <v>592</v>
      </c>
      <c r="D11" s="250" t="s">
        <v>244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3.0000000000000001E-5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156</v>
      </c>
      <c r="T11" s="230" t="s">
        <v>157</v>
      </c>
      <c r="U11" s="230">
        <v>0</v>
      </c>
      <c r="V11" s="230">
        <f>ROUND(E11*U11,2)</f>
        <v>0</v>
      </c>
      <c r="W11" s="230"/>
      <c r="X11" s="230" t="s">
        <v>158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587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48">
        <v>4</v>
      </c>
      <c r="B12" s="249" t="s">
        <v>593</v>
      </c>
      <c r="C12" s="261" t="s">
        <v>594</v>
      </c>
      <c r="D12" s="250" t="s">
        <v>244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1.6000000000000001E-4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314</v>
      </c>
      <c r="T12" s="230" t="s">
        <v>157</v>
      </c>
      <c r="U12" s="230">
        <v>0</v>
      </c>
      <c r="V12" s="230">
        <f>ROUND(E12*U12,2)</f>
        <v>0</v>
      </c>
      <c r="W12" s="230"/>
      <c r="X12" s="230" t="s">
        <v>361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590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595</v>
      </c>
      <c r="C13" s="261" t="s">
        <v>596</v>
      </c>
      <c r="D13" s="250" t="s">
        <v>244</v>
      </c>
      <c r="E13" s="251">
        <v>4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1.2E-4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156</v>
      </c>
      <c r="T13" s="230" t="s">
        <v>157</v>
      </c>
      <c r="U13" s="230">
        <v>0</v>
      </c>
      <c r="V13" s="230">
        <f>ROUND(E13*U13,2)</f>
        <v>0</v>
      </c>
      <c r="W13" s="230"/>
      <c r="X13" s="230" t="s">
        <v>158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587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597</v>
      </c>
      <c r="C14" s="261" t="s">
        <v>598</v>
      </c>
      <c r="D14" s="250" t="s">
        <v>244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2E-3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314</v>
      </c>
      <c r="T14" s="230" t="s">
        <v>157</v>
      </c>
      <c r="U14" s="230">
        <v>0</v>
      </c>
      <c r="V14" s="230">
        <f>ROUND(E14*U14,2)</f>
        <v>0</v>
      </c>
      <c r="W14" s="230"/>
      <c r="X14" s="230" t="s">
        <v>158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587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48">
        <v>7</v>
      </c>
      <c r="B15" s="249" t="s">
        <v>599</v>
      </c>
      <c r="C15" s="261" t="s">
        <v>600</v>
      </c>
      <c r="D15" s="250" t="s">
        <v>244</v>
      </c>
      <c r="E15" s="251">
        <v>3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9.8999999999999999E-4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314</v>
      </c>
      <c r="T15" s="230" t="s">
        <v>157</v>
      </c>
      <c r="U15" s="230">
        <v>0</v>
      </c>
      <c r="V15" s="230">
        <f>ROUND(E15*U15,2)</f>
        <v>0</v>
      </c>
      <c r="W15" s="230"/>
      <c r="X15" s="230" t="s">
        <v>361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590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601</v>
      </c>
      <c r="C16" s="261" t="s">
        <v>602</v>
      </c>
      <c r="D16" s="250" t="s">
        <v>244</v>
      </c>
      <c r="E16" s="251">
        <v>5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2E-3</v>
      </c>
      <c r="O16" s="230">
        <f>ROUND(E16*N16,2)</f>
        <v>0.01</v>
      </c>
      <c r="P16" s="230">
        <v>0</v>
      </c>
      <c r="Q16" s="230">
        <f>ROUND(E16*P16,2)</f>
        <v>0</v>
      </c>
      <c r="R16" s="230"/>
      <c r="S16" s="230" t="s">
        <v>314</v>
      </c>
      <c r="T16" s="230" t="s">
        <v>157</v>
      </c>
      <c r="U16" s="230">
        <v>0</v>
      </c>
      <c r="V16" s="230">
        <f>ROUND(E16*U16,2)</f>
        <v>0</v>
      </c>
      <c r="W16" s="230"/>
      <c r="X16" s="230" t="s">
        <v>158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587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603</v>
      </c>
      <c r="C17" s="261" t="s">
        <v>604</v>
      </c>
      <c r="D17" s="250" t="s">
        <v>605</v>
      </c>
      <c r="E17" s="251">
        <v>6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1.1999999999999999E-3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314</v>
      </c>
      <c r="T17" s="230" t="s">
        <v>157</v>
      </c>
      <c r="U17" s="230">
        <v>0</v>
      </c>
      <c r="V17" s="230">
        <f>ROUND(E17*U17,2)</f>
        <v>0</v>
      </c>
      <c r="W17" s="230"/>
      <c r="X17" s="230" t="s">
        <v>158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587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48">
        <v>10</v>
      </c>
      <c r="B18" s="249" t="s">
        <v>606</v>
      </c>
      <c r="C18" s="261" t="s">
        <v>607</v>
      </c>
      <c r="D18" s="250" t="s">
        <v>244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314</v>
      </c>
      <c r="T18" s="230" t="s">
        <v>157</v>
      </c>
      <c r="U18" s="230">
        <v>0</v>
      </c>
      <c r="V18" s="230">
        <f>ROUND(E18*U18,2)</f>
        <v>0</v>
      </c>
      <c r="W18" s="230"/>
      <c r="X18" s="230" t="s">
        <v>158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587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608</v>
      </c>
      <c r="C19" s="261" t="s">
        <v>609</v>
      </c>
      <c r="D19" s="250" t="s">
        <v>244</v>
      </c>
      <c r="E19" s="251">
        <v>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1.7600000000000001E-3</v>
      </c>
      <c r="O19" s="230">
        <f>ROUND(E19*N19,2)</f>
        <v>0.01</v>
      </c>
      <c r="P19" s="230">
        <v>0</v>
      </c>
      <c r="Q19" s="230">
        <f>ROUND(E19*P19,2)</f>
        <v>0</v>
      </c>
      <c r="R19" s="230"/>
      <c r="S19" s="230" t="s">
        <v>314</v>
      </c>
      <c r="T19" s="230" t="s">
        <v>157</v>
      </c>
      <c r="U19" s="230">
        <v>0</v>
      </c>
      <c r="V19" s="230">
        <f>ROUND(E19*U19,2)</f>
        <v>0</v>
      </c>
      <c r="W19" s="230"/>
      <c r="X19" s="230" t="s">
        <v>361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362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610</v>
      </c>
      <c r="C20" s="261" t="s">
        <v>611</v>
      </c>
      <c r="D20" s="250" t="s">
        <v>244</v>
      </c>
      <c r="E20" s="251">
        <v>1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314</v>
      </c>
      <c r="T20" s="230" t="s">
        <v>157</v>
      </c>
      <c r="U20" s="230">
        <v>0</v>
      </c>
      <c r="V20" s="230">
        <f>ROUND(E20*U20,2)</f>
        <v>0</v>
      </c>
      <c r="W20" s="230"/>
      <c r="X20" s="230" t="s">
        <v>158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587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612</v>
      </c>
      <c r="C21" s="261" t="s">
        <v>613</v>
      </c>
      <c r="D21" s="250" t="s">
        <v>553</v>
      </c>
      <c r="E21" s="251">
        <v>8.9999999999999993E-3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156</v>
      </c>
      <c r="T21" s="230" t="s">
        <v>157</v>
      </c>
      <c r="U21" s="230">
        <v>0</v>
      </c>
      <c r="V21" s="230">
        <f>ROUND(E21*U21,2)</f>
        <v>0</v>
      </c>
      <c r="W21" s="230"/>
      <c r="X21" s="230" t="s">
        <v>158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587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35" t="s">
        <v>151</v>
      </c>
      <c r="B22" s="236" t="s">
        <v>77</v>
      </c>
      <c r="C22" s="257" t="s">
        <v>78</v>
      </c>
      <c r="D22" s="237"/>
      <c r="E22" s="238"/>
      <c r="F22" s="239"/>
      <c r="G22" s="240">
        <f>SUMIF(AG23:AG25,"&lt;&gt;NOR",G23:G25)</f>
        <v>0</v>
      </c>
      <c r="H22" s="234"/>
      <c r="I22" s="234">
        <f>SUM(I23:I25)</f>
        <v>0</v>
      </c>
      <c r="J22" s="234"/>
      <c r="K22" s="234">
        <f>SUM(K23:K25)</f>
        <v>0</v>
      </c>
      <c r="L22" s="234"/>
      <c r="M22" s="234">
        <f>SUM(M23:M25)</f>
        <v>0</v>
      </c>
      <c r="N22" s="234"/>
      <c r="O22" s="234">
        <f>SUM(O23:O25)</f>
        <v>0.08</v>
      </c>
      <c r="P22" s="234"/>
      <c r="Q22" s="234">
        <f>SUM(Q23:Q25)</f>
        <v>0</v>
      </c>
      <c r="R22" s="234"/>
      <c r="S22" s="234"/>
      <c r="T22" s="234"/>
      <c r="U22" s="234"/>
      <c r="V22" s="234">
        <f>SUM(V23:V25)</f>
        <v>0</v>
      </c>
      <c r="W22" s="234"/>
      <c r="X22" s="234"/>
      <c r="AG22" t="s">
        <v>152</v>
      </c>
    </row>
    <row r="23" spans="1:60" ht="22.5" outlineLevel="1" x14ac:dyDescent="0.2">
      <c r="A23" s="248">
        <v>14</v>
      </c>
      <c r="B23" s="249" t="s">
        <v>614</v>
      </c>
      <c r="C23" s="261" t="s">
        <v>615</v>
      </c>
      <c r="D23" s="250" t="s">
        <v>255</v>
      </c>
      <c r="E23" s="251">
        <v>46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1.3799999999999999E-3</v>
      </c>
      <c r="O23" s="230">
        <f>ROUND(E23*N23,2)</f>
        <v>0.06</v>
      </c>
      <c r="P23" s="230">
        <v>0</v>
      </c>
      <c r="Q23" s="230">
        <f>ROUND(E23*P23,2)</f>
        <v>0</v>
      </c>
      <c r="R23" s="230"/>
      <c r="S23" s="230" t="s">
        <v>314</v>
      </c>
      <c r="T23" s="230" t="s">
        <v>157</v>
      </c>
      <c r="U23" s="230">
        <v>0</v>
      </c>
      <c r="V23" s="230">
        <f>ROUND(E23*U23,2)</f>
        <v>0</v>
      </c>
      <c r="W23" s="230"/>
      <c r="X23" s="230" t="s">
        <v>158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587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48">
        <v>15</v>
      </c>
      <c r="B24" s="249" t="s">
        <v>616</v>
      </c>
      <c r="C24" s="261" t="s">
        <v>617</v>
      </c>
      <c r="D24" s="250" t="s">
        <v>255</v>
      </c>
      <c r="E24" s="251">
        <v>26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7.7999999999999999E-4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314</v>
      </c>
      <c r="T24" s="230" t="s">
        <v>157</v>
      </c>
      <c r="U24" s="230">
        <v>0</v>
      </c>
      <c r="V24" s="230">
        <f>ROUND(E24*U24,2)</f>
        <v>0</v>
      </c>
      <c r="W24" s="230"/>
      <c r="X24" s="230" t="s">
        <v>158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587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8">
        <v>16</v>
      </c>
      <c r="B25" s="249" t="s">
        <v>618</v>
      </c>
      <c r="C25" s="261" t="s">
        <v>619</v>
      </c>
      <c r="D25" s="250" t="s">
        <v>255</v>
      </c>
      <c r="E25" s="251">
        <v>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1.2E-4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314</v>
      </c>
      <c r="T25" s="230" t="s">
        <v>157</v>
      </c>
      <c r="U25" s="230">
        <v>0</v>
      </c>
      <c r="V25" s="230">
        <f>ROUND(E25*U25,2)</f>
        <v>0</v>
      </c>
      <c r="W25" s="230"/>
      <c r="X25" s="230" t="s">
        <v>158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587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35" t="s">
        <v>151</v>
      </c>
      <c r="B26" s="236" t="s">
        <v>87</v>
      </c>
      <c r="C26" s="257" t="s">
        <v>89</v>
      </c>
      <c r="D26" s="237"/>
      <c r="E26" s="238"/>
      <c r="F26" s="239"/>
      <c r="G26" s="240">
        <f>SUMIF(AG27:AG30,"&lt;&gt;NOR",G27:G30)</f>
        <v>0</v>
      </c>
      <c r="H26" s="234"/>
      <c r="I26" s="234">
        <f>SUM(I27:I30)</f>
        <v>0</v>
      </c>
      <c r="J26" s="234"/>
      <c r="K26" s="234">
        <f>SUM(K27:K30)</f>
        <v>0</v>
      </c>
      <c r="L26" s="234"/>
      <c r="M26" s="234">
        <f>SUM(M27:M30)</f>
        <v>0</v>
      </c>
      <c r="N26" s="234"/>
      <c r="O26" s="234">
        <f>SUM(O27:O30)</f>
        <v>0.04</v>
      </c>
      <c r="P26" s="234"/>
      <c r="Q26" s="234">
        <f>SUM(Q27:Q30)</f>
        <v>0</v>
      </c>
      <c r="R26" s="234"/>
      <c r="S26" s="234"/>
      <c r="T26" s="234"/>
      <c r="U26" s="234"/>
      <c r="V26" s="234">
        <f>SUM(V27:V30)</f>
        <v>0</v>
      </c>
      <c r="W26" s="234"/>
      <c r="X26" s="234"/>
      <c r="AG26" t="s">
        <v>152</v>
      </c>
    </row>
    <row r="27" spans="1:60" outlineLevel="1" x14ac:dyDescent="0.2">
      <c r="A27" s="248">
        <v>17</v>
      </c>
      <c r="B27" s="249" t="s">
        <v>620</v>
      </c>
      <c r="C27" s="261" t="s">
        <v>621</v>
      </c>
      <c r="D27" s="250" t="s">
        <v>622</v>
      </c>
      <c r="E27" s="251">
        <v>24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314</v>
      </c>
      <c r="T27" s="230" t="s">
        <v>157</v>
      </c>
      <c r="U27" s="230">
        <v>0</v>
      </c>
      <c r="V27" s="230">
        <f>ROUND(E27*U27,2)</f>
        <v>0</v>
      </c>
      <c r="W27" s="230"/>
      <c r="X27" s="230" t="s">
        <v>158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587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18</v>
      </c>
      <c r="B28" s="249" t="s">
        <v>623</v>
      </c>
      <c r="C28" s="261" t="s">
        <v>624</v>
      </c>
      <c r="D28" s="250" t="s">
        <v>244</v>
      </c>
      <c r="E28" s="251">
        <v>1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3.6900000000000002E-2</v>
      </c>
      <c r="O28" s="230">
        <f>ROUND(E28*N28,2)</f>
        <v>0.04</v>
      </c>
      <c r="P28" s="230">
        <v>0</v>
      </c>
      <c r="Q28" s="230">
        <f>ROUND(E28*P28,2)</f>
        <v>0</v>
      </c>
      <c r="R28" s="230"/>
      <c r="S28" s="230" t="s">
        <v>314</v>
      </c>
      <c r="T28" s="230" t="s">
        <v>157</v>
      </c>
      <c r="U28" s="230">
        <v>0</v>
      </c>
      <c r="V28" s="230">
        <f>ROUND(E28*U28,2)</f>
        <v>0</v>
      </c>
      <c r="W28" s="230"/>
      <c r="X28" s="230" t="s">
        <v>158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587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8">
        <v>19</v>
      </c>
      <c r="B29" s="249" t="s">
        <v>625</v>
      </c>
      <c r="C29" s="261" t="s">
        <v>626</v>
      </c>
      <c r="D29" s="250" t="s">
        <v>318</v>
      </c>
      <c r="E29" s="251">
        <v>1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314</v>
      </c>
      <c r="T29" s="230" t="s">
        <v>157</v>
      </c>
      <c r="U29" s="230">
        <v>0</v>
      </c>
      <c r="V29" s="230">
        <f>ROUND(E29*U29,2)</f>
        <v>0</v>
      </c>
      <c r="W29" s="230"/>
      <c r="X29" s="230" t="s">
        <v>158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587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20</v>
      </c>
      <c r="B30" s="249" t="s">
        <v>627</v>
      </c>
      <c r="C30" s="261" t="s">
        <v>628</v>
      </c>
      <c r="D30" s="250" t="s">
        <v>553</v>
      </c>
      <c r="E30" s="251">
        <v>3.6999999999999998E-2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156</v>
      </c>
      <c r="T30" s="230" t="s">
        <v>157</v>
      </c>
      <c r="U30" s="230">
        <v>0</v>
      </c>
      <c r="V30" s="230">
        <f>ROUND(E30*U30,2)</f>
        <v>0</v>
      </c>
      <c r="W30" s="230"/>
      <c r="X30" s="230" t="s">
        <v>158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587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151</v>
      </c>
      <c r="B31" s="236" t="s">
        <v>90</v>
      </c>
      <c r="C31" s="257" t="s">
        <v>92</v>
      </c>
      <c r="D31" s="237"/>
      <c r="E31" s="238"/>
      <c r="F31" s="239"/>
      <c r="G31" s="240">
        <f>SUMIF(AG32:AG38,"&lt;&gt;NOR",G32:G38)</f>
        <v>0</v>
      </c>
      <c r="H31" s="234"/>
      <c r="I31" s="234">
        <f>SUM(I32:I38)</f>
        <v>0</v>
      </c>
      <c r="J31" s="234"/>
      <c r="K31" s="234">
        <f>SUM(K32:K38)</f>
        <v>0</v>
      </c>
      <c r="L31" s="234"/>
      <c r="M31" s="234">
        <f>SUM(M32:M38)</f>
        <v>0</v>
      </c>
      <c r="N31" s="234"/>
      <c r="O31" s="234">
        <f>SUM(O32:O38)</f>
        <v>1.97</v>
      </c>
      <c r="P31" s="234"/>
      <c r="Q31" s="234">
        <f>SUM(Q32:Q38)</f>
        <v>0</v>
      </c>
      <c r="R31" s="234"/>
      <c r="S31" s="234"/>
      <c r="T31" s="234"/>
      <c r="U31" s="234"/>
      <c r="V31" s="234">
        <f>SUM(V32:V38)</f>
        <v>0</v>
      </c>
      <c r="W31" s="234"/>
      <c r="X31" s="234"/>
      <c r="AG31" t="s">
        <v>152</v>
      </c>
    </row>
    <row r="32" spans="1:60" ht="22.5" outlineLevel="1" x14ac:dyDescent="0.2">
      <c r="A32" s="248">
        <v>21</v>
      </c>
      <c r="B32" s="249" t="s">
        <v>629</v>
      </c>
      <c r="C32" s="261" t="s">
        <v>630</v>
      </c>
      <c r="D32" s="250" t="s">
        <v>255</v>
      </c>
      <c r="E32" s="251">
        <v>46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3.082E-2</v>
      </c>
      <c r="O32" s="230">
        <f>ROUND(E32*N32,2)</f>
        <v>1.42</v>
      </c>
      <c r="P32" s="230">
        <v>0</v>
      </c>
      <c r="Q32" s="230">
        <f>ROUND(E32*P32,2)</f>
        <v>0</v>
      </c>
      <c r="R32" s="230"/>
      <c r="S32" s="230" t="s">
        <v>314</v>
      </c>
      <c r="T32" s="230" t="s">
        <v>157</v>
      </c>
      <c r="U32" s="230">
        <v>0</v>
      </c>
      <c r="V32" s="230">
        <f>ROUND(E32*U32,2)</f>
        <v>0</v>
      </c>
      <c r="W32" s="230"/>
      <c r="X32" s="230" t="s">
        <v>158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587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631</v>
      </c>
      <c r="C33" s="261" t="s">
        <v>632</v>
      </c>
      <c r="D33" s="250" t="s">
        <v>255</v>
      </c>
      <c r="E33" s="251">
        <v>26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2.0279999999999999E-2</v>
      </c>
      <c r="O33" s="230">
        <f>ROUND(E33*N33,2)</f>
        <v>0.53</v>
      </c>
      <c r="P33" s="230">
        <v>0</v>
      </c>
      <c r="Q33" s="230">
        <f>ROUND(E33*P33,2)</f>
        <v>0</v>
      </c>
      <c r="R33" s="230"/>
      <c r="S33" s="230" t="s">
        <v>314</v>
      </c>
      <c r="T33" s="230" t="s">
        <v>157</v>
      </c>
      <c r="U33" s="230">
        <v>0</v>
      </c>
      <c r="V33" s="230">
        <f>ROUND(E33*U33,2)</f>
        <v>0</v>
      </c>
      <c r="W33" s="230"/>
      <c r="X33" s="230" t="s">
        <v>158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587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8">
        <v>23</v>
      </c>
      <c r="B34" s="249" t="s">
        <v>633</v>
      </c>
      <c r="C34" s="261" t="s">
        <v>634</v>
      </c>
      <c r="D34" s="250" t="s">
        <v>255</v>
      </c>
      <c r="E34" s="251">
        <v>4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4.8399999999999997E-3</v>
      </c>
      <c r="O34" s="230">
        <f>ROUND(E34*N34,2)</f>
        <v>0.02</v>
      </c>
      <c r="P34" s="230">
        <v>0</v>
      </c>
      <c r="Q34" s="230">
        <f>ROUND(E34*P34,2)</f>
        <v>0</v>
      </c>
      <c r="R34" s="230"/>
      <c r="S34" s="230" t="s">
        <v>314</v>
      </c>
      <c r="T34" s="230" t="s">
        <v>157</v>
      </c>
      <c r="U34" s="230">
        <v>0</v>
      </c>
      <c r="V34" s="230">
        <f>ROUND(E34*U34,2)</f>
        <v>0</v>
      </c>
      <c r="W34" s="230"/>
      <c r="X34" s="230" t="s">
        <v>158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587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24</v>
      </c>
      <c r="B35" s="249" t="s">
        <v>635</v>
      </c>
      <c r="C35" s="261" t="s">
        <v>636</v>
      </c>
      <c r="D35" s="250" t="s">
        <v>637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314</v>
      </c>
      <c r="T35" s="230" t="s">
        <v>157</v>
      </c>
      <c r="U35" s="230">
        <v>0</v>
      </c>
      <c r="V35" s="230">
        <f>ROUND(E35*U35,2)</f>
        <v>0</v>
      </c>
      <c r="W35" s="230"/>
      <c r="X35" s="230" t="s">
        <v>158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587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8">
        <v>25</v>
      </c>
      <c r="B36" s="249" t="s">
        <v>638</v>
      </c>
      <c r="C36" s="261" t="s">
        <v>639</v>
      </c>
      <c r="D36" s="250" t="s">
        <v>244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314</v>
      </c>
      <c r="T36" s="230" t="s">
        <v>157</v>
      </c>
      <c r="U36" s="230">
        <v>0</v>
      </c>
      <c r="V36" s="230">
        <f>ROUND(E36*U36,2)</f>
        <v>0</v>
      </c>
      <c r="W36" s="230"/>
      <c r="X36" s="230" t="s">
        <v>158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587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640</v>
      </c>
      <c r="C37" s="261" t="s">
        <v>641</v>
      </c>
      <c r="D37" s="250" t="s">
        <v>255</v>
      </c>
      <c r="E37" s="251">
        <v>76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314</v>
      </c>
      <c r="T37" s="230" t="s">
        <v>157</v>
      </c>
      <c r="U37" s="230">
        <v>0</v>
      </c>
      <c r="V37" s="230">
        <f>ROUND(E37*U37,2)</f>
        <v>0</v>
      </c>
      <c r="W37" s="230"/>
      <c r="X37" s="230" t="s">
        <v>158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587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642</v>
      </c>
      <c r="C38" s="261" t="s">
        <v>643</v>
      </c>
      <c r="D38" s="250" t="s">
        <v>553</v>
      </c>
      <c r="E38" s="251">
        <v>5.6000000000000001E-2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156</v>
      </c>
      <c r="T38" s="230" t="s">
        <v>157</v>
      </c>
      <c r="U38" s="230">
        <v>0</v>
      </c>
      <c r="V38" s="230">
        <f>ROUND(E38*U38,2)</f>
        <v>0</v>
      </c>
      <c r="W38" s="230"/>
      <c r="X38" s="230" t="s">
        <v>158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587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35" t="s">
        <v>151</v>
      </c>
      <c r="B39" s="236" t="s">
        <v>95</v>
      </c>
      <c r="C39" s="257" t="s">
        <v>96</v>
      </c>
      <c r="D39" s="237"/>
      <c r="E39" s="238"/>
      <c r="F39" s="239"/>
      <c r="G39" s="240">
        <f>SUMIF(AG40:AG50,"&lt;&gt;NOR",G40:G50)</f>
        <v>0</v>
      </c>
      <c r="H39" s="234"/>
      <c r="I39" s="234">
        <f>SUM(I40:I50)</f>
        <v>0</v>
      </c>
      <c r="J39" s="234"/>
      <c r="K39" s="234">
        <f>SUM(K40:K50)</f>
        <v>0</v>
      </c>
      <c r="L39" s="234"/>
      <c r="M39" s="234">
        <f>SUM(M40:M50)</f>
        <v>0</v>
      </c>
      <c r="N39" s="234"/>
      <c r="O39" s="234">
        <f>SUM(O40:O50)</f>
        <v>0.23</v>
      </c>
      <c r="P39" s="234"/>
      <c r="Q39" s="234">
        <f>SUM(Q40:Q50)</f>
        <v>0</v>
      </c>
      <c r="R39" s="234"/>
      <c r="S39" s="234"/>
      <c r="T39" s="234"/>
      <c r="U39" s="234"/>
      <c r="V39" s="234">
        <f>SUM(V40:V50)</f>
        <v>0</v>
      </c>
      <c r="W39" s="234"/>
      <c r="X39" s="234"/>
      <c r="AG39" t="s">
        <v>152</v>
      </c>
    </row>
    <row r="40" spans="1:60" ht="22.5" outlineLevel="1" x14ac:dyDescent="0.2">
      <c r="A40" s="248">
        <v>28</v>
      </c>
      <c r="B40" s="249" t="s">
        <v>644</v>
      </c>
      <c r="C40" s="261" t="s">
        <v>645</v>
      </c>
      <c r="D40" s="250" t="s">
        <v>244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156</v>
      </c>
      <c r="T40" s="230" t="s">
        <v>157</v>
      </c>
      <c r="U40" s="230">
        <v>0</v>
      </c>
      <c r="V40" s="230">
        <f>ROUND(E40*U40,2)</f>
        <v>0</v>
      </c>
      <c r="W40" s="230"/>
      <c r="X40" s="230" t="s">
        <v>158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587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29</v>
      </c>
      <c r="B41" s="249" t="s">
        <v>646</v>
      </c>
      <c r="C41" s="261" t="s">
        <v>647</v>
      </c>
      <c r="D41" s="250" t="s">
        <v>244</v>
      </c>
      <c r="E41" s="251">
        <v>4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156</v>
      </c>
      <c r="T41" s="230" t="s">
        <v>157</v>
      </c>
      <c r="U41" s="230">
        <v>0</v>
      </c>
      <c r="V41" s="230">
        <f>ROUND(E41*U41,2)</f>
        <v>0</v>
      </c>
      <c r="W41" s="230"/>
      <c r="X41" s="230" t="s">
        <v>158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587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8">
        <v>30</v>
      </c>
      <c r="B42" s="249" t="s">
        <v>648</v>
      </c>
      <c r="C42" s="261" t="s">
        <v>649</v>
      </c>
      <c r="D42" s="250" t="s">
        <v>244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2.828E-2</v>
      </c>
      <c r="O42" s="230">
        <f>ROUND(E42*N42,2)</f>
        <v>0.03</v>
      </c>
      <c r="P42" s="230">
        <v>0</v>
      </c>
      <c r="Q42" s="230">
        <f>ROUND(E42*P42,2)</f>
        <v>0</v>
      </c>
      <c r="R42" s="230"/>
      <c r="S42" s="230" t="s">
        <v>314</v>
      </c>
      <c r="T42" s="230" t="s">
        <v>157</v>
      </c>
      <c r="U42" s="230">
        <v>0</v>
      </c>
      <c r="V42" s="230">
        <f>ROUND(E42*U42,2)</f>
        <v>0</v>
      </c>
      <c r="W42" s="230"/>
      <c r="X42" s="230" t="s">
        <v>158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587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8">
        <v>31</v>
      </c>
      <c r="B43" s="249" t="s">
        <v>650</v>
      </c>
      <c r="C43" s="261" t="s">
        <v>651</v>
      </c>
      <c r="D43" s="250" t="s">
        <v>244</v>
      </c>
      <c r="E43" s="251">
        <v>2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6.3079999999999997E-2</v>
      </c>
      <c r="O43" s="230">
        <f>ROUND(E43*N43,2)</f>
        <v>0.13</v>
      </c>
      <c r="P43" s="230">
        <v>0</v>
      </c>
      <c r="Q43" s="230">
        <f>ROUND(E43*P43,2)</f>
        <v>0</v>
      </c>
      <c r="R43" s="230"/>
      <c r="S43" s="230" t="s">
        <v>314</v>
      </c>
      <c r="T43" s="230" t="s">
        <v>157</v>
      </c>
      <c r="U43" s="230">
        <v>0</v>
      </c>
      <c r="V43" s="230">
        <f>ROUND(E43*U43,2)</f>
        <v>0</v>
      </c>
      <c r="W43" s="230"/>
      <c r="X43" s="230" t="s">
        <v>158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587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32</v>
      </c>
      <c r="B44" s="249" t="s">
        <v>652</v>
      </c>
      <c r="C44" s="261" t="s">
        <v>653</v>
      </c>
      <c r="D44" s="250" t="s">
        <v>244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4.1320000000000003E-2</v>
      </c>
      <c r="O44" s="230">
        <f>ROUND(E44*N44,2)</f>
        <v>0.04</v>
      </c>
      <c r="P44" s="230">
        <v>0</v>
      </c>
      <c r="Q44" s="230">
        <f>ROUND(E44*P44,2)</f>
        <v>0</v>
      </c>
      <c r="R44" s="230"/>
      <c r="S44" s="230" t="s">
        <v>314</v>
      </c>
      <c r="T44" s="230" t="s">
        <v>157</v>
      </c>
      <c r="U44" s="230">
        <v>0</v>
      </c>
      <c r="V44" s="230">
        <f>ROUND(E44*U44,2)</f>
        <v>0</v>
      </c>
      <c r="W44" s="230"/>
      <c r="X44" s="230" t="s">
        <v>158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587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8">
        <v>33</v>
      </c>
      <c r="B45" s="249" t="s">
        <v>654</v>
      </c>
      <c r="C45" s="261" t="s">
        <v>655</v>
      </c>
      <c r="D45" s="250" t="s">
        <v>244</v>
      </c>
      <c r="E45" s="251">
        <v>5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314</v>
      </c>
      <c r="T45" s="230" t="s">
        <v>157</v>
      </c>
      <c r="U45" s="230">
        <v>0</v>
      </c>
      <c r="V45" s="230">
        <f>ROUND(E45*U45,2)</f>
        <v>0</v>
      </c>
      <c r="W45" s="230"/>
      <c r="X45" s="230" t="s">
        <v>158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587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34</v>
      </c>
      <c r="B46" s="249" t="s">
        <v>656</v>
      </c>
      <c r="C46" s="261" t="s">
        <v>657</v>
      </c>
      <c r="D46" s="250" t="s">
        <v>244</v>
      </c>
      <c r="E46" s="251">
        <v>1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314</v>
      </c>
      <c r="T46" s="230" t="s">
        <v>157</v>
      </c>
      <c r="U46" s="230">
        <v>0</v>
      </c>
      <c r="V46" s="230">
        <f>ROUND(E46*U46,2)</f>
        <v>0</v>
      </c>
      <c r="W46" s="230"/>
      <c r="X46" s="230" t="s">
        <v>158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587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33.75" outlineLevel="1" x14ac:dyDescent="0.2">
      <c r="A47" s="248">
        <v>35</v>
      </c>
      <c r="B47" s="249" t="s">
        <v>658</v>
      </c>
      <c r="C47" s="261" t="s">
        <v>659</v>
      </c>
      <c r="D47" s="250" t="s">
        <v>244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2.7400000000000001E-2</v>
      </c>
      <c r="O47" s="230">
        <f>ROUND(E47*N47,2)</f>
        <v>0.03</v>
      </c>
      <c r="P47" s="230">
        <v>0</v>
      </c>
      <c r="Q47" s="230">
        <f>ROUND(E47*P47,2)</f>
        <v>0</v>
      </c>
      <c r="R47" s="230"/>
      <c r="S47" s="230" t="s">
        <v>314</v>
      </c>
      <c r="T47" s="230" t="s">
        <v>157</v>
      </c>
      <c r="U47" s="230">
        <v>0</v>
      </c>
      <c r="V47" s="230">
        <f>ROUND(E47*U47,2)</f>
        <v>0</v>
      </c>
      <c r="W47" s="230"/>
      <c r="X47" s="230" t="s">
        <v>158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587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660</v>
      </c>
      <c r="C48" s="261" t="s">
        <v>661</v>
      </c>
      <c r="D48" s="250" t="s">
        <v>244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314</v>
      </c>
      <c r="T48" s="230" t="s">
        <v>157</v>
      </c>
      <c r="U48" s="230">
        <v>0</v>
      </c>
      <c r="V48" s="230">
        <f>ROUND(E48*U48,2)</f>
        <v>0</v>
      </c>
      <c r="W48" s="230"/>
      <c r="X48" s="230" t="s">
        <v>158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587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662</v>
      </c>
      <c r="C49" s="261" t="s">
        <v>663</v>
      </c>
      <c r="D49" s="250" t="s">
        <v>244</v>
      </c>
      <c r="E49" s="251">
        <v>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156</v>
      </c>
      <c r="T49" s="230" t="s">
        <v>157</v>
      </c>
      <c r="U49" s="230">
        <v>0</v>
      </c>
      <c r="V49" s="230">
        <f>ROUND(E49*U49,2)</f>
        <v>0</v>
      </c>
      <c r="W49" s="230"/>
      <c r="X49" s="230" t="s">
        <v>158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587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1">
        <v>38</v>
      </c>
      <c r="B50" s="242" t="s">
        <v>664</v>
      </c>
      <c r="C50" s="258" t="s">
        <v>665</v>
      </c>
      <c r="D50" s="243" t="s">
        <v>553</v>
      </c>
      <c r="E50" s="244">
        <v>0.16</v>
      </c>
      <c r="F50" s="245"/>
      <c r="G50" s="246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156</v>
      </c>
      <c r="T50" s="230" t="s">
        <v>157</v>
      </c>
      <c r="U50" s="230">
        <v>0</v>
      </c>
      <c r="V50" s="230">
        <f>ROUND(E50*U50,2)</f>
        <v>0</v>
      </c>
      <c r="W50" s="230"/>
      <c r="X50" s="230" t="s">
        <v>158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587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3"/>
      <c r="B51" s="4"/>
      <c r="C51" s="26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138</v>
      </c>
    </row>
    <row r="52" spans="1:60" x14ac:dyDescent="0.2">
      <c r="A52" s="214"/>
      <c r="B52" s="215" t="s">
        <v>31</v>
      </c>
      <c r="C52" s="264"/>
      <c r="D52" s="216"/>
      <c r="E52" s="217"/>
      <c r="F52" s="217"/>
      <c r="G52" s="256">
        <f>G8+G22+G26+G31+G39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581</v>
      </c>
    </row>
    <row r="53" spans="1:60" x14ac:dyDescent="0.2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3"/>
      <c r="B54" s="4"/>
      <c r="C54" s="263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18" t="s">
        <v>582</v>
      </c>
      <c r="B55" s="218"/>
      <c r="C55" s="265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60" x14ac:dyDescent="0.2">
      <c r="A56" s="219"/>
      <c r="B56" s="220"/>
      <c r="C56" s="266"/>
      <c r="D56" s="220"/>
      <c r="E56" s="220"/>
      <c r="F56" s="220"/>
      <c r="G56" s="22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583</v>
      </c>
    </row>
    <row r="57" spans="1:60" x14ac:dyDescent="0.2">
      <c r="A57" s="222"/>
      <c r="B57" s="223"/>
      <c r="C57" s="267"/>
      <c r="D57" s="223"/>
      <c r="E57" s="223"/>
      <c r="F57" s="223"/>
      <c r="G57" s="22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2"/>
      <c r="B58" s="223"/>
      <c r="C58" s="267"/>
      <c r="D58" s="223"/>
      <c r="E58" s="223"/>
      <c r="F58" s="223"/>
      <c r="G58" s="22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2"/>
      <c r="B59" s="223"/>
      <c r="C59" s="267"/>
      <c r="D59" s="223"/>
      <c r="E59" s="223"/>
      <c r="F59" s="223"/>
      <c r="G59" s="22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25"/>
      <c r="B60" s="226"/>
      <c r="C60" s="268"/>
      <c r="D60" s="226"/>
      <c r="E60" s="226"/>
      <c r="F60" s="226"/>
      <c r="G60" s="227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3"/>
      <c r="B61" s="4"/>
      <c r="C61" s="263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C62" s="269"/>
      <c r="D62" s="10"/>
      <c r="AG62" t="s">
        <v>584</v>
      </c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55:C55"/>
    <mergeCell ref="A56:G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126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127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127</v>
      </c>
      <c r="AG3" t="s">
        <v>128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129</v>
      </c>
    </row>
    <row r="5" spans="1:60" x14ac:dyDescent="0.2">
      <c r="D5" s="10"/>
    </row>
    <row r="6" spans="1:60" ht="38.25" x14ac:dyDescent="0.2">
      <c r="A6" s="207" t="s">
        <v>130</v>
      </c>
      <c r="B6" s="209" t="s">
        <v>131</v>
      </c>
      <c r="C6" s="209" t="s">
        <v>132</v>
      </c>
      <c r="D6" s="208" t="s">
        <v>133</v>
      </c>
      <c r="E6" s="207" t="s">
        <v>134</v>
      </c>
      <c r="F6" s="206" t="s">
        <v>135</v>
      </c>
      <c r="G6" s="207" t="s">
        <v>31</v>
      </c>
      <c r="H6" s="210" t="s">
        <v>32</v>
      </c>
      <c r="I6" s="210" t="s">
        <v>136</v>
      </c>
      <c r="J6" s="210" t="s">
        <v>33</v>
      </c>
      <c r="K6" s="210" t="s">
        <v>137</v>
      </c>
      <c r="L6" s="210" t="s">
        <v>138</v>
      </c>
      <c r="M6" s="210" t="s">
        <v>139</v>
      </c>
      <c r="N6" s="210" t="s">
        <v>140</v>
      </c>
      <c r="O6" s="210" t="s">
        <v>141</v>
      </c>
      <c r="P6" s="210" t="s">
        <v>142</v>
      </c>
      <c r="Q6" s="210" t="s">
        <v>143</v>
      </c>
      <c r="R6" s="210" t="s">
        <v>144</v>
      </c>
      <c r="S6" s="210" t="s">
        <v>145</v>
      </c>
      <c r="T6" s="210" t="s">
        <v>146</v>
      </c>
      <c r="U6" s="210" t="s">
        <v>147</v>
      </c>
      <c r="V6" s="210" t="s">
        <v>148</v>
      </c>
      <c r="W6" s="210" t="s">
        <v>149</v>
      </c>
      <c r="X6" s="210" t="s">
        <v>150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151</v>
      </c>
      <c r="B8" s="236" t="s">
        <v>111</v>
      </c>
      <c r="C8" s="257" t="s">
        <v>112</v>
      </c>
      <c r="D8" s="237"/>
      <c r="E8" s="238"/>
      <c r="F8" s="239"/>
      <c r="G8" s="240">
        <f>SUMIF(AG9:AG43,"&lt;&gt;NOR",G9:G43)</f>
        <v>0</v>
      </c>
      <c r="H8" s="234"/>
      <c r="I8" s="234">
        <f>SUM(I9:I43)</f>
        <v>0</v>
      </c>
      <c r="J8" s="234"/>
      <c r="K8" s="234">
        <f>SUM(K9:K43)</f>
        <v>0</v>
      </c>
      <c r="L8" s="234"/>
      <c r="M8" s="234">
        <f>SUM(M9:M43)</f>
        <v>0</v>
      </c>
      <c r="N8" s="234"/>
      <c r="O8" s="234">
        <f>SUM(O9:O43)</f>
        <v>0</v>
      </c>
      <c r="P8" s="234"/>
      <c r="Q8" s="234">
        <f>SUM(Q9:Q43)</f>
        <v>0</v>
      </c>
      <c r="R8" s="234"/>
      <c r="S8" s="234"/>
      <c r="T8" s="234"/>
      <c r="U8" s="234"/>
      <c r="V8" s="234">
        <f>SUM(V9:V43)</f>
        <v>0</v>
      </c>
      <c r="W8" s="234"/>
      <c r="X8" s="234"/>
      <c r="AG8" t="s">
        <v>152</v>
      </c>
    </row>
    <row r="9" spans="1:60" outlineLevel="1" x14ac:dyDescent="0.2">
      <c r="A9" s="248">
        <v>1</v>
      </c>
      <c r="B9" s="249" t="s">
        <v>666</v>
      </c>
      <c r="C9" s="261" t="s">
        <v>667</v>
      </c>
      <c r="D9" s="250" t="s">
        <v>244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314</v>
      </c>
      <c r="T9" s="230" t="s">
        <v>157</v>
      </c>
      <c r="U9" s="230">
        <v>0</v>
      </c>
      <c r="V9" s="230">
        <f>ROUND(E9*U9,2)</f>
        <v>0</v>
      </c>
      <c r="W9" s="230"/>
      <c r="X9" s="230" t="s">
        <v>158</v>
      </c>
      <c r="Y9" s="211"/>
      <c r="Z9" s="211"/>
      <c r="AA9" s="211"/>
      <c r="AB9" s="211"/>
      <c r="AC9" s="211"/>
      <c r="AD9" s="211"/>
      <c r="AE9" s="211"/>
      <c r="AF9" s="211"/>
      <c r="AG9" s="211" t="s">
        <v>159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59</v>
      </c>
      <c r="C10" s="261" t="s">
        <v>668</v>
      </c>
      <c r="D10" s="250" t="s">
        <v>244</v>
      </c>
      <c r="E10" s="251">
        <v>4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314</v>
      </c>
      <c r="T10" s="230" t="s">
        <v>157</v>
      </c>
      <c r="U10" s="230">
        <v>0</v>
      </c>
      <c r="V10" s="230">
        <f>ROUND(E10*U10,2)</f>
        <v>0</v>
      </c>
      <c r="W10" s="230"/>
      <c r="X10" s="230" t="s">
        <v>361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362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60</v>
      </c>
      <c r="C11" s="261" t="s">
        <v>669</v>
      </c>
      <c r="D11" s="250" t="s">
        <v>244</v>
      </c>
      <c r="E11" s="251">
        <v>2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314</v>
      </c>
      <c r="T11" s="230" t="s">
        <v>157</v>
      </c>
      <c r="U11" s="230">
        <v>0</v>
      </c>
      <c r="V11" s="230">
        <f>ROUND(E11*U11,2)</f>
        <v>0</v>
      </c>
      <c r="W11" s="230"/>
      <c r="X11" s="230" t="s">
        <v>361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362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670</v>
      </c>
      <c r="C12" s="261" t="s">
        <v>671</v>
      </c>
      <c r="D12" s="250" t="s">
        <v>244</v>
      </c>
      <c r="E12" s="251">
        <v>6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314</v>
      </c>
      <c r="T12" s="230" t="s">
        <v>157</v>
      </c>
      <c r="U12" s="230">
        <v>0</v>
      </c>
      <c r="V12" s="230">
        <f>ROUND(E12*U12,2)</f>
        <v>0</v>
      </c>
      <c r="W12" s="230"/>
      <c r="X12" s="230" t="s">
        <v>361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362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672</v>
      </c>
      <c r="C13" s="261" t="s">
        <v>673</v>
      </c>
      <c r="D13" s="250" t="s">
        <v>244</v>
      </c>
      <c r="E13" s="251">
        <v>5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314</v>
      </c>
      <c r="T13" s="230" t="s">
        <v>157</v>
      </c>
      <c r="U13" s="230">
        <v>0</v>
      </c>
      <c r="V13" s="230">
        <f>ROUND(E13*U13,2)</f>
        <v>0</v>
      </c>
      <c r="W13" s="230"/>
      <c r="X13" s="230" t="s">
        <v>361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362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674</v>
      </c>
      <c r="C14" s="261" t="s">
        <v>675</v>
      </c>
      <c r="D14" s="250" t="s">
        <v>244</v>
      </c>
      <c r="E14" s="251">
        <v>14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314</v>
      </c>
      <c r="T14" s="230" t="s">
        <v>157</v>
      </c>
      <c r="U14" s="230">
        <v>0</v>
      </c>
      <c r="V14" s="230">
        <f>ROUND(E14*U14,2)</f>
        <v>0</v>
      </c>
      <c r="W14" s="230"/>
      <c r="X14" s="230" t="s">
        <v>361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362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676</v>
      </c>
      <c r="C15" s="261" t="s">
        <v>677</v>
      </c>
      <c r="D15" s="250" t="s">
        <v>244</v>
      </c>
      <c r="E15" s="251">
        <v>1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314</v>
      </c>
      <c r="T15" s="230" t="s">
        <v>157</v>
      </c>
      <c r="U15" s="230">
        <v>0</v>
      </c>
      <c r="V15" s="230">
        <f>ROUND(E15*U15,2)</f>
        <v>0</v>
      </c>
      <c r="W15" s="230"/>
      <c r="X15" s="230" t="s">
        <v>361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362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678</v>
      </c>
      <c r="C16" s="261" t="s">
        <v>679</v>
      </c>
      <c r="D16" s="250" t="s">
        <v>244</v>
      </c>
      <c r="E16" s="251">
        <v>23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314</v>
      </c>
      <c r="T16" s="230" t="s">
        <v>157</v>
      </c>
      <c r="U16" s="230">
        <v>0</v>
      </c>
      <c r="V16" s="230">
        <f>ROUND(E16*U16,2)</f>
        <v>0</v>
      </c>
      <c r="W16" s="230"/>
      <c r="X16" s="230" t="s">
        <v>361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362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680</v>
      </c>
      <c r="C17" s="261" t="s">
        <v>681</v>
      </c>
      <c r="D17" s="250" t="s">
        <v>244</v>
      </c>
      <c r="E17" s="251">
        <v>4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314</v>
      </c>
      <c r="T17" s="230" t="s">
        <v>157</v>
      </c>
      <c r="U17" s="230">
        <v>0</v>
      </c>
      <c r="V17" s="230">
        <f>ROUND(E17*U17,2)</f>
        <v>0</v>
      </c>
      <c r="W17" s="230"/>
      <c r="X17" s="230" t="s">
        <v>361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362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10</v>
      </c>
      <c r="B18" s="249" t="s">
        <v>682</v>
      </c>
      <c r="C18" s="261" t="s">
        <v>683</v>
      </c>
      <c r="D18" s="250" t="s">
        <v>244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314</v>
      </c>
      <c r="T18" s="230" t="s">
        <v>157</v>
      </c>
      <c r="U18" s="230">
        <v>0</v>
      </c>
      <c r="V18" s="230">
        <f>ROUND(E18*U18,2)</f>
        <v>0</v>
      </c>
      <c r="W18" s="230"/>
      <c r="X18" s="230" t="s">
        <v>361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362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684</v>
      </c>
      <c r="C19" s="261" t="s">
        <v>685</v>
      </c>
      <c r="D19" s="250" t="s">
        <v>244</v>
      </c>
      <c r="E19" s="251">
        <v>2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314</v>
      </c>
      <c r="T19" s="230" t="s">
        <v>157</v>
      </c>
      <c r="U19" s="230">
        <v>0</v>
      </c>
      <c r="V19" s="230">
        <f>ROUND(E19*U19,2)</f>
        <v>0</v>
      </c>
      <c r="W19" s="230"/>
      <c r="X19" s="230" t="s">
        <v>361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362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686</v>
      </c>
      <c r="C20" s="261" t="s">
        <v>687</v>
      </c>
      <c r="D20" s="250" t="s">
        <v>244</v>
      </c>
      <c r="E20" s="251">
        <v>24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314</v>
      </c>
      <c r="T20" s="230" t="s">
        <v>157</v>
      </c>
      <c r="U20" s="230">
        <v>0</v>
      </c>
      <c r="V20" s="230">
        <f>ROUND(E20*U20,2)</f>
        <v>0</v>
      </c>
      <c r="W20" s="230"/>
      <c r="X20" s="230" t="s">
        <v>361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362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688</v>
      </c>
      <c r="C21" s="261" t="s">
        <v>689</v>
      </c>
      <c r="D21" s="250" t="s">
        <v>244</v>
      </c>
      <c r="E21" s="251">
        <v>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314</v>
      </c>
      <c r="T21" s="230" t="s">
        <v>157</v>
      </c>
      <c r="U21" s="230">
        <v>0</v>
      </c>
      <c r="V21" s="230">
        <f>ROUND(E21*U21,2)</f>
        <v>0</v>
      </c>
      <c r="W21" s="230"/>
      <c r="X21" s="230" t="s">
        <v>361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362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690</v>
      </c>
      <c r="C22" s="261" t="s">
        <v>691</v>
      </c>
      <c r="D22" s="250" t="s">
        <v>244</v>
      </c>
      <c r="E22" s="251">
        <v>4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314</v>
      </c>
      <c r="T22" s="230" t="s">
        <v>157</v>
      </c>
      <c r="U22" s="230">
        <v>0</v>
      </c>
      <c r="V22" s="230">
        <f>ROUND(E22*U22,2)</f>
        <v>0</v>
      </c>
      <c r="W22" s="230"/>
      <c r="X22" s="230" t="s">
        <v>361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362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692</v>
      </c>
      <c r="C23" s="261" t="s">
        <v>693</v>
      </c>
      <c r="D23" s="250" t="s">
        <v>244</v>
      </c>
      <c r="E23" s="251">
        <v>6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314</v>
      </c>
      <c r="T23" s="230" t="s">
        <v>157</v>
      </c>
      <c r="U23" s="230">
        <v>0</v>
      </c>
      <c r="V23" s="230">
        <f>ROUND(E23*U23,2)</f>
        <v>0</v>
      </c>
      <c r="W23" s="230"/>
      <c r="X23" s="230" t="s">
        <v>361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362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16</v>
      </c>
      <c r="B24" s="249" t="s">
        <v>694</v>
      </c>
      <c r="C24" s="261" t="s">
        <v>695</v>
      </c>
      <c r="D24" s="250" t="s">
        <v>244</v>
      </c>
      <c r="E24" s="251">
        <v>40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314</v>
      </c>
      <c r="T24" s="230" t="s">
        <v>157</v>
      </c>
      <c r="U24" s="230">
        <v>0</v>
      </c>
      <c r="V24" s="230">
        <f>ROUND(E24*U24,2)</f>
        <v>0</v>
      </c>
      <c r="W24" s="230"/>
      <c r="X24" s="230" t="s">
        <v>361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362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17</v>
      </c>
      <c r="B25" s="249" t="s">
        <v>696</v>
      </c>
      <c r="C25" s="261" t="s">
        <v>697</v>
      </c>
      <c r="D25" s="250" t="s">
        <v>244</v>
      </c>
      <c r="E25" s="251">
        <v>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314</v>
      </c>
      <c r="T25" s="230" t="s">
        <v>157</v>
      </c>
      <c r="U25" s="230">
        <v>0</v>
      </c>
      <c r="V25" s="230">
        <f>ROUND(E25*U25,2)</f>
        <v>0</v>
      </c>
      <c r="W25" s="230"/>
      <c r="X25" s="230" t="s">
        <v>361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362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18</v>
      </c>
      <c r="B26" s="249" t="s">
        <v>698</v>
      </c>
      <c r="C26" s="261" t="s">
        <v>699</v>
      </c>
      <c r="D26" s="250" t="s">
        <v>244</v>
      </c>
      <c r="E26" s="251">
        <v>5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314</v>
      </c>
      <c r="T26" s="230" t="s">
        <v>157</v>
      </c>
      <c r="U26" s="230">
        <v>0</v>
      </c>
      <c r="V26" s="230">
        <f>ROUND(E26*U26,2)</f>
        <v>0</v>
      </c>
      <c r="W26" s="230"/>
      <c r="X26" s="230" t="s">
        <v>361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362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19</v>
      </c>
      <c r="B27" s="249" t="s">
        <v>700</v>
      </c>
      <c r="C27" s="261" t="s">
        <v>701</v>
      </c>
      <c r="D27" s="250" t="s">
        <v>244</v>
      </c>
      <c r="E27" s="251">
        <v>8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314</v>
      </c>
      <c r="T27" s="230" t="s">
        <v>157</v>
      </c>
      <c r="U27" s="230">
        <v>0</v>
      </c>
      <c r="V27" s="230">
        <f>ROUND(E27*U27,2)</f>
        <v>0</v>
      </c>
      <c r="W27" s="230"/>
      <c r="X27" s="230" t="s">
        <v>361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362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20</v>
      </c>
      <c r="B28" s="249" t="s">
        <v>702</v>
      </c>
      <c r="C28" s="261" t="s">
        <v>703</v>
      </c>
      <c r="D28" s="250" t="s">
        <v>244</v>
      </c>
      <c r="E28" s="251">
        <v>2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314</v>
      </c>
      <c r="T28" s="230" t="s">
        <v>157</v>
      </c>
      <c r="U28" s="230">
        <v>0</v>
      </c>
      <c r="V28" s="230">
        <f>ROUND(E28*U28,2)</f>
        <v>0</v>
      </c>
      <c r="W28" s="230"/>
      <c r="X28" s="230" t="s">
        <v>361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362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21</v>
      </c>
      <c r="B29" s="249" t="s">
        <v>704</v>
      </c>
      <c r="C29" s="261" t="s">
        <v>705</v>
      </c>
      <c r="D29" s="250" t="s">
        <v>244</v>
      </c>
      <c r="E29" s="251">
        <v>2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314</v>
      </c>
      <c r="T29" s="230" t="s">
        <v>157</v>
      </c>
      <c r="U29" s="230">
        <v>0</v>
      </c>
      <c r="V29" s="230">
        <f>ROUND(E29*U29,2)</f>
        <v>0</v>
      </c>
      <c r="W29" s="230"/>
      <c r="X29" s="230" t="s">
        <v>361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362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22</v>
      </c>
      <c r="B30" s="249" t="s">
        <v>706</v>
      </c>
      <c r="C30" s="261" t="s">
        <v>707</v>
      </c>
      <c r="D30" s="250" t="s">
        <v>255</v>
      </c>
      <c r="E30" s="251">
        <v>72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314</v>
      </c>
      <c r="T30" s="230" t="s">
        <v>157</v>
      </c>
      <c r="U30" s="230">
        <v>0</v>
      </c>
      <c r="V30" s="230">
        <f>ROUND(E30*U30,2)</f>
        <v>0</v>
      </c>
      <c r="W30" s="230"/>
      <c r="X30" s="230" t="s">
        <v>361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362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23</v>
      </c>
      <c r="B31" s="249" t="s">
        <v>708</v>
      </c>
      <c r="C31" s="261" t="s">
        <v>709</v>
      </c>
      <c r="D31" s="250" t="s">
        <v>255</v>
      </c>
      <c r="E31" s="251">
        <v>124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314</v>
      </c>
      <c r="T31" s="230" t="s">
        <v>157</v>
      </c>
      <c r="U31" s="230">
        <v>0</v>
      </c>
      <c r="V31" s="230">
        <f>ROUND(E31*U31,2)</f>
        <v>0</v>
      </c>
      <c r="W31" s="230"/>
      <c r="X31" s="230" t="s">
        <v>361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362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24</v>
      </c>
      <c r="B32" s="249" t="s">
        <v>710</v>
      </c>
      <c r="C32" s="261" t="s">
        <v>711</v>
      </c>
      <c r="D32" s="250" t="s">
        <v>255</v>
      </c>
      <c r="E32" s="251">
        <v>196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314</v>
      </c>
      <c r="T32" s="230" t="s">
        <v>157</v>
      </c>
      <c r="U32" s="230">
        <v>0</v>
      </c>
      <c r="V32" s="230">
        <f>ROUND(E32*U32,2)</f>
        <v>0</v>
      </c>
      <c r="W32" s="230"/>
      <c r="X32" s="230" t="s">
        <v>361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362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25</v>
      </c>
      <c r="B33" s="249" t="s">
        <v>712</v>
      </c>
      <c r="C33" s="261" t="s">
        <v>713</v>
      </c>
      <c r="D33" s="250" t="s">
        <v>255</v>
      </c>
      <c r="E33" s="251">
        <v>12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314</v>
      </c>
      <c r="T33" s="230" t="s">
        <v>157</v>
      </c>
      <c r="U33" s="230">
        <v>0</v>
      </c>
      <c r="V33" s="230">
        <f>ROUND(E33*U33,2)</f>
        <v>0</v>
      </c>
      <c r="W33" s="230"/>
      <c r="X33" s="230" t="s">
        <v>361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362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26</v>
      </c>
      <c r="B34" s="249" t="s">
        <v>714</v>
      </c>
      <c r="C34" s="261" t="s">
        <v>715</v>
      </c>
      <c r="D34" s="250" t="s">
        <v>255</v>
      </c>
      <c r="E34" s="251">
        <v>8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314</v>
      </c>
      <c r="T34" s="230" t="s">
        <v>157</v>
      </c>
      <c r="U34" s="230">
        <v>0</v>
      </c>
      <c r="V34" s="230">
        <f>ROUND(E34*U34,2)</f>
        <v>0</v>
      </c>
      <c r="W34" s="230"/>
      <c r="X34" s="230" t="s">
        <v>361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362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27</v>
      </c>
      <c r="B35" s="249" t="s">
        <v>716</v>
      </c>
      <c r="C35" s="261" t="s">
        <v>717</v>
      </c>
      <c r="D35" s="250" t="s">
        <v>255</v>
      </c>
      <c r="E35" s="251">
        <v>24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314</v>
      </c>
      <c r="T35" s="230" t="s">
        <v>157</v>
      </c>
      <c r="U35" s="230">
        <v>0</v>
      </c>
      <c r="V35" s="230">
        <f>ROUND(E35*U35,2)</f>
        <v>0</v>
      </c>
      <c r="W35" s="230"/>
      <c r="X35" s="230" t="s">
        <v>361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362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8">
        <v>28</v>
      </c>
      <c r="B36" s="249" t="s">
        <v>718</v>
      </c>
      <c r="C36" s="261" t="s">
        <v>719</v>
      </c>
      <c r="D36" s="250" t="s">
        <v>255</v>
      </c>
      <c r="E36" s="251">
        <v>32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314</v>
      </c>
      <c r="T36" s="230" t="s">
        <v>157</v>
      </c>
      <c r="U36" s="230">
        <v>0</v>
      </c>
      <c r="V36" s="230">
        <f>ROUND(E36*U36,2)</f>
        <v>0</v>
      </c>
      <c r="W36" s="230"/>
      <c r="X36" s="230" t="s">
        <v>361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362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29</v>
      </c>
      <c r="B37" s="249" t="s">
        <v>720</v>
      </c>
      <c r="C37" s="261" t="s">
        <v>721</v>
      </c>
      <c r="D37" s="250" t="s">
        <v>255</v>
      </c>
      <c r="E37" s="251">
        <v>18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314</v>
      </c>
      <c r="T37" s="230" t="s">
        <v>157</v>
      </c>
      <c r="U37" s="230">
        <v>0</v>
      </c>
      <c r="V37" s="230">
        <f>ROUND(E37*U37,2)</f>
        <v>0</v>
      </c>
      <c r="W37" s="230"/>
      <c r="X37" s="230" t="s">
        <v>361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362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30</v>
      </c>
      <c r="B38" s="249" t="s">
        <v>722</v>
      </c>
      <c r="C38" s="261" t="s">
        <v>723</v>
      </c>
      <c r="D38" s="250" t="s">
        <v>255</v>
      </c>
      <c r="E38" s="251">
        <v>24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314</v>
      </c>
      <c r="T38" s="230" t="s">
        <v>157</v>
      </c>
      <c r="U38" s="230">
        <v>0</v>
      </c>
      <c r="V38" s="230">
        <f>ROUND(E38*U38,2)</f>
        <v>0</v>
      </c>
      <c r="W38" s="230"/>
      <c r="X38" s="230" t="s">
        <v>361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362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31</v>
      </c>
      <c r="B39" s="249" t="s">
        <v>724</v>
      </c>
      <c r="C39" s="261" t="s">
        <v>725</v>
      </c>
      <c r="D39" s="250" t="s">
        <v>255</v>
      </c>
      <c r="E39" s="251">
        <v>4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314</v>
      </c>
      <c r="T39" s="230" t="s">
        <v>157</v>
      </c>
      <c r="U39" s="230">
        <v>0</v>
      </c>
      <c r="V39" s="230">
        <f>ROUND(E39*U39,2)</f>
        <v>0</v>
      </c>
      <c r="W39" s="230"/>
      <c r="X39" s="230" t="s">
        <v>361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362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32</v>
      </c>
      <c r="B40" s="249" t="s">
        <v>726</v>
      </c>
      <c r="C40" s="261" t="s">
        <v>727</v>
      </c>
      <c r="D40" s="250" t="s">
        <v>255</v>
      </c>
      <c r="E40" s="251">
        <v>20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314</v>
      </c>
      <c r="T40" s="230" t="s">
        <v>157</v>
      </c>
      <c r="U40" s="230">
        <v>0</v>
      </c>
      <c r="V40" s="230">
        <f>ROUND(E40*U40,2)</f>
        <v>0</v>
      </c>
      <c r="W40" s="230"/>
      <c r="X40" s="230" t="s">
        <v>361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362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33</v>
      </c>
      <c r="B41" s="249" t="s">
        <v>728</v>
      </c>
      <c r="C41" s="261" t="s">
        <v>729</v>
      </c>
      <c r="D41" s="250" t="s">
        <v>244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314</v>
      </c>
      <c r="T41" s="230" t="s">
        <v>157</v>
      </c>
      <c r="U41" s="230">
        <v>0</v>
      </c>
      <c r="V41" s="230">
        <f>ROUND(E41*U41,2)</f>
        <v>0</v>
      </c>
      <c r="W41" s="230"/>
      <c r="X41" s="230" t="s">
        <v>361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362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34</v>
      </c>
      <c r="B42" s="249" t="s">
        <v>730</v>
      </c>
      <c r="C42" s="261" t="s">
        <v>731</v>
      </c>
      <c r="D42" s="250" t="s">
        <v>244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314</v>
      </c>
      <c r="T42" s="230" t="s">
        <v>157</v>
      </c>
      <c r="U42" s="230">
        <v>0</v>
      </c>
      <c r="V42" s="230">
        <f>ROUND(E42*U42,2)</f>
        <v>0</v>
      </c>
      <c r="W42" s="230"/>
      <c r="X42" s="230" t="s">
        <v>361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362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35</v>
      </c>
      <c r="B43" s="249" t="s">
        <v>666</v>
      </c>
      <c r="C43" s="261" t="s">
        <v>732</v>
      </c>
      <c r="D43" s="250" t="s">
        <v>244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314</v>
      </c>
      <c r="T43" s="230" t="s">
        <v>157</v>
      </c>
      <c r="U43" s="230">
        <v>0</v>
      </c>
      <c r="V43" s="230">
        <f>ROUND(E43*U43,2)</f>
        <v>0</v>
      </c>
      <c r="W43" s="230"/>
      <c r="X43" s="230" t="s">
        <v>368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369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35" t="s">
        <v>151</v>
      </c>
      <c r="B44" s="236" t="s">
        <v>113</v>
      </c>
      <c r="C44" s="257" t="s">
        <v>114</v>
      </c>
      <c r="D44" s="237"/>
      <c r="E44" s="238"/>
      <c r="F44" s="239"/>
      <c r="G44" s="240">
        <f>SUMIF(AG45:AG83,"&lt;&gt;NOR",G45:G83)</f>
        <v>0</v>
      </c>
      <c r="H44" s="234"/>
      <c r="I44" s="234">
        <f>SUM(I45:I83)</f>
        <v>0</v>
      </c>
      <c r="J44" s="234"/>
      <c r="K44" s="234">
        <f>SUM(K45:K83)</f>
        <v>0</v>
      </c>
      <c r="L44" s="234"/>
      <c r="M44" s="234">
        <f>SUM(M45:M83)</f>
        <v>0</v>
      </c>
      <c r="N44" s="234"/>
      <c r="O44" s="234">
        <f>SUM(O45:O83)</f>
        <v>0</v>
      </c>
      <c r="P44" s="234"/>
      <c r="Q44" s="234">
        <f>SUM(Q45:Q83)</f>
        <v>0</v>
      </c>
      <c r="R44" s="234"/>
      <c r="S44" s="234"/>
      <c r="T44" s="234"/>
      <c r="U44" s="234"/>
      <c r="V44" s="234">
        <f>SUM(V45:V83)</f>
        <v>0</v>
      </c>
      <c r="W44" s="234"/>
      <c r="X44" s="234"/>
      <c r="AG44" t="s">
        <v>152</v>
      </c>
    </row>
    <row r="45" spans="1:60" outlineLevel="1" x14ac:dyDescent="0.2">
      <c r="A45" s="248">
        <v>36</v>
      </c>
      <c r="B45" s="249" t="s">
        <v>733</v>
      </c>
      <c r="C45" s="261" t="s">
        <v>734</v>
      </c>
      <c r="D45" s="250" t="s">
        <v>244</v>
      </c>
      <c r="E45" s="251">
        <v>4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314</v>
      </c>
      <c r="T45" s="230" t="s">
        <v>157</v>
      </c>
      <c r="U45" s="230">
        <v>0</v>
      </c>
      <c r="V45" s="230">
        <f>ROUND(E45*U45,2)</f>
        <v>0</v>
      </c>
      <c r="W45" s="230"/>
      <c r="X45" s="230" t="s">
        <v>158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8">
        <v>37</v>
      </c>
      <c r="B46" s="249" t="s">
        <v>735</v>
      </c>
      <c r="C46" s="261" t="s">
        <v>669</v>
      </c>
      <c r="D46" s="250" t="s">
        <v>244</v>
      </c>
      <c r="E46" s="251">
        <v>2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314</v>
      </c>
      <c r="T46" s="230" t="s">
        <v>157</v>
      </c>
      <c r="U46" s="230">
        <v>0</v>
      </c>
      <c r="V46" s="230">
        <f>ROUND(E46*U46,2)</f>
        <v>0</v>
      </c>
      <c r="W46" s="230"/>
      <c r="X46" s="230" t="s">
        <v>158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159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8">
        <v>38</v>
      </c>
      <c r="B47" s="249" t="s">
        <v>736</v>
      </c>
      <c r="C47" s="261" t="s">
        <v>671</v>
      </c>
      <c r="D47" s="250" t="s">
        <v>244</v>
      </c>
      <c r="E47" s="251">
        <v>6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314</v>
      </c>
      <c r="T47" s="230" t="s">
        <v>157</v>
      </c>
      <c r="U47" s="230">
        <v>0</v>
      </c>
      <c r="V47" s="230">
        <f>ROUND(E47*U47,2)</f>
        <v>0</v>
      </c>
      <c r="W47" s="230"/>
      <c r="X47" s="230" t="s">
        <v>158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159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39</v>
      </c>
      <c r="B48" s="249" t="s">
        <v>737</v>
      </c>
      <c r="C48" s="261" t="s">
        <v>673</v>
      </c>
      <c r="D48" s="250" t="s">
        <v>244</v>
      </c>
      <c r="E48" s="251">
        <v>5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314</v>
      </c>
      <c r="T48" s="230" t="s">
        <v>157</v>
      </c>
      <c r="U48" s="230">
        <v>0</v>
      </c>
      <c r="V48" s="230">
        <f>ROUND(E48*U48,2)</f>
        <v>0</v>
      </c>
      <c r="W48" s="230"/>
      <c r="X48" s="230" t="s">
        <v>158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159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40</v>
      </c>
      <c r="B49" s="249" t="s">
        <v>738</v>
      </c>
      <c r="C49" s="261" t="s">
        <v>687</v>
      </c>
      <c r="D49" s="250" t="s">
        <v>244</v>
      </c>
      <c r="E49" s="251">
        <v>24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314</v>
      </c>
      <c r="T49" s="230" t="s">
        <v>157</v>
      </c>
      <c r="U49" s="230">
        <v>0</v>
      </c>
      <c r="V49" s="230">
        <f>ROUND(E49*U49,2)</f>
        <v>0</v>
      </c>
      <c r="W49" s="230"/>
      <c r="X49" s="230" t="s">
        <v>158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8">
        <v>41</v>
      </c>
      <c r="B50" s="249" t="s">
        <v>739</v>
      </c>
      <c r="C50" s="261" t="s">
        <v>689</v>
      </c>
      <c r="D50" s="250" t="s">
        <v>244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314</v>
      </c>
      <c r="T50" s="230" t="s">
        <v>157</v>
      </c>
      <c r="U50" s="230">
        <v>0</v>
      </c>
      <c r="V50" s="230">
        <f>ROUND(E50*U50,2)</f>
        <v>0</v>
      </c>
      <c r="W50" s="230"/>
      <c r="X50" s="230" t="s">
        <v>158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42</v>
      </c>
      <c r="B51" s="249" t="s">
        <v>740</v>
      </c>
      <c r="C51" s="261" t="s">
        <v>691</v>
      </c>
      <c r="D51" s="250" t="s">
        <v>244</v>
      </c>
      <c r="E51" s="251">
        <v>4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314</v>
      </c>
      <c r="T51" s="230" t="s">
        <v>157</v>
      </c>
      <c r="U51" s="230">
        <v>0</v>
      </c>
      <c r="V51" s="230">
        <f>ROUND(E51*U51,2)</f>
        <v>0</v>
      </c>
      <c r="W51" s="230"/>
      <c r="X51" s="230" t="s">
        <v>158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159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8">
        <v>43</v>
      </c>
      <c r="B52" s="249" t="s">
        <v>741</v>
      </c>
      <c r="C52" s="261" t="s">
        <v>693</v>
      </c>
      <c r="D52" s="250" t="s">
        <v>244</v>
      </c>
      <c r="E52" s="251">
        <v>6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314</v>
      </c>
      <c r="T52" s="230" t="s">
        <v>157</v>
      </c>
      <c r="U52" s="230">
        <v>0</v>
      </c>
      <c r="V52" s="230">
        <f>ROUND(E52*U52,2)</f>
        <v>0</v>
      </c>
      <c r="W52" s="230"/>
      <c r="X52" s="230" t="s">
        <v>158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8">
        <v>44</v>
      </c>
      <c r="B53" s="249" t="s">
        <v>742</v>
      </c>
      <c r="C53" s="261" t="s">
        <v>695</v>
      </c>
      <c r="D53" s="250" t="s">
        <v>244</v>
      </c>
      <c r="E53" s="251">
        <v>40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314</v>
      </c>
      <c r="T53" s="230" t="s">
        <v>157</v>
      </c>
      <c r="U53" s="230">
        <v>0</v>
      </c>
      <c r="V53" s="230">
        <f>ROUND(E53*U53,2)</f>
        <v>0</v>
      </c>
      <c r="W53" s="230"/>
      <c r="X53" s="230" t="s">
        <v>158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45</v>
      </c>
      <c r="B54" s="249" t="s">
        <v>743</v>
      </c>
      <c r="C54" s="261" t="s">
        <v>697</v>
      </c>
      <c r="D54" s="250" t="s">
        <v>244</v>
      </c>
      <c r="E54" s="251">
        <v>4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314</v>
      </c>
      <c r="T54" s="230" t="s">
        <v>157</v>
      </c>
      <c r="U54" s="230">
        <v>0</v>
      </c>
      <c r="V54" s="230">
        <f>ROUND(E54*U54,2)</f>
        <v>0</v>
      </c>
      <c r="W54" s="230"/>
      <c r="X54" s="230" t="s">
        <v>158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46</v>
      </c>
      <c r="B55" s="249" t="s">
        <v>744</v>
      </c>
      <c r="C55" s="261" t="s">
        <v>699</v>
      </c>
      <c r="D55" s="250" t="s">
        <v>244</v>
      </c>
      <c r="E55" s="251">
        <v>5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314</v>
      </c>
      <c r="T55" s="230" t="s">
        <v>157</v>
      </c>
      <c r="U55" s="230">
        <v>0</v>
      </c>
      <c r="V55" s="230">
        <f>ROUND(E55*U55,2)</f>
        <v>0</v>
      </c>
      <c r="W55" s="230"/>
      <c r="X55" s="230" t="s">
        <v>158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159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47</v>
      </c>
      <c r="B56" s="249" t="s">
        <v>745</v>
      </c>
      <c r="C56" s="261" t="s">
        <v>701</v>
      </c>
      <c r="D56" s="250" t="s">
        <v>244</v>
      </c>
      <c r="E56" s="251">
        <v>8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314</v>
      </c>
      <c r="T56" s="230" t="s">
        <v>157</v>
      </c>
      <c r="U56" s="230">
        <v>0</v>
      </c>
      <c r="V56" s="230">
        <f>ROUND(E56*U56,2)</f>
        <v>0</v>
      </c>
      <c r="W56" s="230"/>
      <c r="X56" s="230" t="s">
        <v>158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48</v>
      </c>
      <c r="B57" s="249" t="s">
        <v>746</v>
      </c>
      <c r="C57" s="261" t="s">
        <v>703</v>
      </c>
      <c r="D57" s="250" t="s">
        <v>244</v>
      </c>
      <c r="E57" s="251">
        <v>2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314</v>
      </c>
      <c r="T57" s="230" t="s">
        <v>157</v>
      </c>
      <c r="U57" s="230">
        <v>0</v>
      </c>
      <c r="V57" s="230">
        <f>ROUND(E57*U57,2)</f>
        <v>0</v>
      </c>
      <c r="W57" s="230"/>
      <c r="X57" s="230" t="s">
        <v>158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159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49</v>
      </c>
      <c r="B58" s="249" t="s">
        <v>747</v>
      </c>
      <c r="C58" s="261" t="s">
        <v>705</v>
      </c>
      <c r="D58" s="250" t="s">
        <v>244</v>
      </c>
      <c r="E58" s="251">
        <v>2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314</v>
      </c>
      <c r="T58" s="230" t="s">
        <v>157</v>
      </c>
      <c r="U58" s="230">
        <v>0</v>
      </c>
      <c r="V58" s="230">
        <f>ROUND(E58*U58,2)</f>
        <v>0</v>
      </c>
      <c r="W58" s="230"/>
      <c r="X58" s="230" t="s">
        <v>158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159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50</v>
      </c>
      <c r="B59" s="249" t="s">
        <v>748</v>
      </c>
      <c r="C59" s="261" t="s">
        <v>707</v>
      </c>
      <c r="D59" s="250" t="s">
        <v>255</v>
      </c>
      <c r="E59" s="251">
        <v>72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314</v>
      </c>
      <c r="T59" s="230" t="s">
        <v>157</v>
      </c>
      <c r="U59" s="230">
        <v>0</v>
      </c>
      <c r="V59" s="230">
        <f>ROUND(E59*U59,2)</f>
        <v>0</v>
      </c>
      <c r="W59" s="230"/>
      <c r="X59" s="230" t="s">
        <v>158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51</v>
      </c>
      <c r="B60" s="249" t="s">
        <v>749</v>
      </c>
      <c r="C60" s="261" t="s">
        <v>709</v>
      </c>
      <c r="D60" s="250" t="s">
        <v>255</v>
      </c>
      <c r="E60" s="251">
        <v>124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314</v>
      </c>
      <c r="T60" s="230" t="s">
        <v>157</v>
      </c>
      <c r="U60" s="230">
        <v>0</v>
      </c>
      <c r="V60" s="230">
        <f>ROUND(E60*U60,2)</f>
        <v>0</v>
      </c>
      <c r="W60" s="230"/>
      <c r="X60" s="230" t="s">
        <v>158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52</v>
      </c>
      <c r="B61" s="249" t="s">
        <v>750</v>
      </c>
      <c r="C61" s="261" t="s">
        <v>711</v>
      </c>
      <c r="D61" s="250" t="s">
        <v>255</v>
      </c>
      <c r="E61" s="251">
        <v>196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314</v>
      </c>
      <c r="T61" s="230" t="s">
        <v>157</v>
      </c>
      <c r="U61" s="230">
        <v>0</v>
      </c>
      <c r="V61" s="230">
        <f>ROUND(E61*U61,2)</f>
        <v>0</v>
      </c>
      <c r="W61" s="230"/>
      <c r="X61" s="230" t="s">
        <v>158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159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53</v>
      </c>
      <c r="B62" s="249" t="s">
        <v>751</v>
      </c>
      <c r="C62" s="261" t="s">
        <v>713</v>
      </c>
      <c r="D62" s="250" t="s">
        <v>255</v>
      </c>
      <c r="E62" s="251">
        <v>12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314</v>
      </c>
      <c r="T62" s="230" t="s">
        <v>157</v>
      </c>
      <c r="U62" s="230">
        <v>0</v>
      </c>
      <c r="V62" s="230">
        <f>ROUND(E62*U62,2)</f>
        <v>0</v>
      </c>
      <c r="W62" s="230"/>
      <c r="X62" s="230" t="s">
        <v>158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159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54</v>
      </c>
      <c r="B63" s="249" t="s">
        <v>752</v>
      </c>
      <c r="C63" s="261" t="s">
        <v>715</v>
      </c>
      <c r="D63" s="250" t="s">
        <v>255</v>
      </c>
      <c r="E63" s="251">
        <v>8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314</v>
      </c>
      <c r="T63" s="230" t="s">
        <v>157</v>
      </c>
      <c r="U63" s="230">
        <v>0</v>
      </c>
      <c r="V63" s="230">
        <f>ROUND(E63*U63,2)</f>
        <v>0</v>
      </c>
      <c r="W63" s="230"/>
      <c r="X63" s="230" t="s">
        <v>158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55</v>
      </c>
      <c r="B64" s="249" t="s">
        <v>753</v>
      </c>
      <c r="C64" s="261" t="s">
        <v>717</v>
      </c>
      <c r="D64" s="250" t="s">
        <v>255</v>
      </c>
      <c r="E64" s="251">
        <v>24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314</v>
      </c>
      <c r="T64" s="230" t="s">
        <v>157</v>
      </c>
      <c r="U64" s="230">
        <v>0</v>
      </c>
      <c r="V64" s="230">
        <f>ROUND(E64*U64,2)</f>
        <v>0</v>
      </c>
      <c r="W64" s="230"/>
      <c r="X64" s="230" t="s">
        <v>158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159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56</v>
      </c>
      <c r="B65" s="249" t="s">
        <v>754</v>
      </c>
      <c r="C65" s="261" t="s">
        <v>719</v>
      </c>
      <c r="D65" s="250" t="s">
        <v>255</v>
      </c>
      <c r="E65" s="251">
        <v>32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314</v>
      </c>
      <c r="T65" s="230" t="s">
        <v>157</v>
      </c>
      <c r="U65" s="230">
        <v>0</v>
      </c>
      <c r="V65" s="230">
        <f>ROUND(E65*U65,2)</f>
        <v>0</v>
      </c>
      <c r="W65" s="230"/>
      <c r="X65" s="230" t="s">
        <v>158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159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57</v>
      </c>
      <c r="B66" s="249" t="s">
        <v>755</v>
      </c>
      <c r="C66" s="261" t="s">
        <v>721</v>
      </c>
      <c r="D66" s="250" t="s">
        <v>255</v>
      </c>
      <c r="E66" s="251">
        <v>18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314</v>
      </c>
      <c r="T66" s="230" t="s">
        <v>157</v>
      </c>
      <c r="U66" s="230">
        <v>0</v>
      </c>
      <c r="V66" s="230">
        <f>ROUND(E66*U66,2)</f>
        <v>0</v>
      </c>
      <c r="W66" s="230"/>
      <c r="X66" s="230" t="s">
        <v>158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159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58</v>
      </c>
      <c r="B67" s="249" t="s">
        <v>756</v>
      </c>
      <c r="C67" s="261" t="s">
        <v>723</v>
      </c>
      <c r="D67" s="250" t="s">
        <v>255</v>
      </c>
      <c r="E67" s="251">
        <v>24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314</v>
      </c>
      <c r="T67" s="230" t="s">
        <v>157</v>
      </c>
      <c r="U67" s="230">
        <v>0</v>
      </c>
      <c r="V67" s="230">
        <f>ROUND(E67*U67,2)</f>
        <v>0</v>
      </c>
      <c r="W67" s="230"/>
      <c r="X67" s="230" t="s">
        <v>158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159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59</v>
      </c>
      <c r="B68" s="249" t="s">
        <v>757</v>
      </c>
      <c r="C68" s="261" t="s">
        <v>725</v>
      </c>
      <c r="D68" s="250" t="s">
        <v>255</v>
      </c>
      <c r="E68" s="251">
        <v>4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314</v>
      </c>
      <c r="T68" s="230" t="s">
        <v>157</v>
      </c>
      <c r="U68" s="230">
        <v>0</v>
      </c>
      <c r="V68" s="230">
        <f>ROUND(E68*U68,2)</f>
        <v>0</v>
      </c>
      <c r="W68" s="230"/>
      <c r="X68" s="230" t="s">
        <v>158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60</v>
      </c>
      <c r="B69" s="249" t="s">
        <v>758</v>
      </c>
      <c r="C69" s="261" t="s">
        <v>727</v>
      </c>
      <c r="D69" s="250" t="s">
        <v>255</v>
      </c>
      <c r="E69" s="251">
        <v>30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314</v>
      </c>
      <c r="T69" s="230" t="s">
        <v>157</v>
      </c>
      <c r="U69" s="230">
        <v>0</v>
      </c>
      <c r="V69" s="230">
        <f>ROUND(E69*U69,2)</f>
        <v>0</v>
      </c>
      <c r="W69" s="230"/>
      <c r="X69" s="230" t="s">
        <v>158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159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61</v>
      </c>
      <c r="B70" s="249" t="s">
        <v>759</v>
      </c>
      <c r="C70" s="261" t="s">
        <v>760</v>
      </c>
      <c r="D70" s="250" t="s">
        <v>244</v>
      </c>
      <c r="E70" s="251">
        <v>61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314</v>
      </c>
      <c r="T70" s="230" t="s">
        <v>157</v>
      </c>
      <c r="U70" s="230">
        <v>0</v>
      </c>
      <c r="V70" s="230">
        <f>ROUND(E70*U70,2)</f>
        <v>0</v>
      </c>
      <c r="W70" s="230"/>
      <c r="X70" s="230" t="s">
        <v>158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159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62</v>
      </c>
      <c r="B71" s="249" t="s">
        <v>67</v>
      </c>
      <c r="C71" s="261" t="s">
        <v>761</v>
      </c>
      <c r="D71" s="250" t="s">
        <v>244</v>
      </c>
      <c r="E71" s="251">
        <v>3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314</v>
      </c>
      <c r="T71" s="230" t="s">
        <v>157</v>
      </c>
      <c r="U71" s="230">
        <v>0</v>
      </c>
      <c r="V71" s="230">
        <f>ROUND(E71*U71,2)</f>
        <v>0</v>
      </c>
      <c r="W71" s="230"/>
      <c r="X71" s="230" t="s">
        <v>158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159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63</v>
      </c>
      <c r="B72" s="249" t="s">
        <v>762</v>
      </c>
      <c r="C72" s="261" t="s">
        <v>763</v>
      </c>
      <c r="D72" s="250" t="s">
        <v>255</v>
      </c>
      <c r="E72" s="251">
        <v>112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314</v>
      </c>
      <c r="T72" s="230" t="s">
        <v>157</v>
      </c>
      <c r="U72" s="230">
        <v>0</v>
      </c>
      <c r="V72" s="230">
        <f>ROUND(E72*U72,2)</f>
        <v>0</v>
      </c>
      <c r="W72" s="230"/>
      <c r="X72" s="230" t="s">
        <v>158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8">
        <v>64</v>
      </c>
      <c r="B73" s="249" t="s">
        <v>764</v>
      </c>
      <c r="C73" s="261" t="s">
        <v>765</v>
      </c>
      <c r="D73" s="250" t="s">
        <v>255</v>
      </c>
      <c r="E73" s="251">
        <v>20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314</v>
      </c>
      <c r="T73" s="230" t="s">
        <v>157</v>
      </c>
      <c r="U73" s="230">
        <v>0</v>
      </c>
      <c r="V73" s="230">
        <f>ROUND(E73*U73,2)</f>
        <v>0</v>
      </c>
      <c r="W73" s="230"/>
      <c r="X73" s="230" t="s">
        <v>158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159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65</v>
      </c>
      <c r="B74" s="249" t="s">
        <v>766</v>
      </c>
      <c r="C74" s="261" t="s">
        <v>767</v>
      </c>
      <c r="D74" s="250" t="s">
        <v>255</v>
      </c>
      <c r="E74" s="251">
        <v>264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314</v>
      </c>
      <c r="T74" s="230" t="s">
        <v>157</v>
      </c>
      <c r="U74" s="230">
        <v>0</v>
      </c>
      <c r="V74" s="230">
        <f>ROUND(E74*U74,2)</f>
        <v>0</v>
      </c>
      <c r="W74" s="230"/>
      <c r="X74" s="230" t="s">
        <v>158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159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66</v>
      </c>
      <c r="B75" s="249" t="s">
        <v>768</v>
      </c>
      <c r="C75" s="261" t="s">
        <v>769</v>
      </c>
      <c r="D75" s="250" t="s">
        <v>244</v>
      </c>
      <c r="E75" s="251">
        <v>1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314</v>
      </c>
      <c r="T75" s="230" t="s">
        <v>157</v>
      </c>
      <c r="U75" s="230">
        <v>0</v>
      </c>
      <c r="V75" s="230">
        <f>ROUND(E75*U75,2)</f>
        <v>0</v>
      </c>
      <c r="W75" s="230"/>
      <c r="X75" s="230" t="s">
        <v>158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159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67</v>
      </c>
      <c r="B76" s="249" t="s">
        <v>770</v>
      </c>
      <c r="C76" s="261" t="s">
        <v>771</v>
      </c>
      <c r="D76" s="250" t="s">
        <v>244</v>
      </c>
      <c r="E76" s="251">
        <v>2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314</v>
      </c>
      <c r="T76" s="230" t="s">
        <v>157</v>
      </c>
      <c r="U76" s="230">
        <v>0</v>
      </c>
      <c r="V76" s="230">
        <f>ROUND(E76*U76,2)</f>
        <v>0</v>
      </c>
      <c r="W76" s="230"/>
      <c r="X76" s="230" t="s">
        <v>158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159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68</v>
      </c>
      <c r="B77" s="249" t="s">
        <v>772</v>
      </c>
      <c r="C77" s="261" t="s">
        <v>773</v>
      </c>
      <c r="D77" s="250" t="s">
        <v>244</v>
      </c>
      <c r="E77" s="251">
        <v>4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314</v>
      </c>
      <c r="T77" s="230" t="s">
        <v>157</v>
      </c>
      <c r="U77" s="230">
        <v>0</v>
      </c>
      <c r="V77" s="230">
        <f>ROUND(E77*U77,2)</f>
        <v>0</v>
      </c>
      <c r="W77" s="230"/>
      <c r="X77" s="230" t="s">
        <v>158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159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69</v>
      </c>
      <c r="B78" s="249" t="s">
        <v>774</v>
      </c>
      <c r="C78" s="261" t="s">
        <v>775</v>
      </c>
      <c r="D78" s="250" t="s">
        <v>244</v>
      </c>
      <c r="E78" s="251">
        <v>4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314</v>
      </c>
      <c r="T78" s="230" t="s">
        <v>157</v>
      </c>
      <c r="U78" s="230">
        <v>0</v>
      </c>
      <c r="V78" s="230">
        <f>ROUND(E78*U78,2)</f>
        <v>0</v>
      </c>
      <c r="W78" s="230"/>
      <c r="X78" s="230" t="s">
        <v>158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159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70</v>
      </c>
      <c r="B79" s="249" t="s">
        <v>776</v>
      </c>
      <c r="C79" s="261" t="s">
        <v>777</v>
      </c>
      <c r="D79" s="250" t="s">
        <v>244</v>
      </c>
      <c r="E79" s="251">
        <v>72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314</v>
      </c>
      <c r="T79" s="230" t="s">
        <v>157</v>
      </c>
      <c r="U79" s="230">
        <v>0</v>
      </c>
      <c r="V79" s="230">
        <f>ROUND(E79*U79,2)</f>
        <v>0</v>
      </c>
      <c r="W79" s="230"/>
      <c r="X79" s="230" t="s">
        <v>158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71</v>
      </c>
      <c r="B80" s="249" t="s">
        <v>69</v>
      </c>
      <c r="C80" s="261" t="s">
        <v>778</v>
      </c>
      <c r="D80" s="250" t="s">
        <v>244</v>
      </c>
      <c r="E80" s="251">
        <v>1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314</v>
      </c>
      <c r="T80" s="230" t="s">
        <v>157</v>
      </c>
      <c r="U80" s="230">
        <v>0</v>
      </c>
      <c r="V80" s="230">
        <f>ROUND(E80*U80,2)</f>
        <v>0</v>
      </c>
      <c r="W80" s="230"/>
      <c r="X80" s="230" t="s">
        <v>361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362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72</v>
      </c>
      <c r="B81" s="249" t="s">
        <v>71</v>
      </c>
      <c r="C81" s="261" t="s">
        <v>779</v>
      </c>
      <c r="D81" s="250" t="s">
        <v>244</v>
      </c>
      <c r="E81" s="251">
        <v>1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314</v>
      </c>
      <c r="T81" s="230" t="s">
        <v>157</v>
      </c>
      <c r="U81" s="230">
        <v>0</v>
      </c>
      <c r="V81" s="230">
        <f>ROUND(E81*U81,2)</f>
        <v>0</v>
      </c>
      <c r="W81" s="230"/>
      <c r="X81" s="230" t="s">
        <v>361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362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8">
        <v>73</v>
      </c>
      <c r="B82" s="249" t="s">
        <v>728</v>
      </c>
      <c r="C82" s="261" t="s">
        <v>732</v>
      </c>
      <c r="D82" s="250" t="s">
        <v>244</v>
      </c>
      <c r="E82" s="251">
        <v>1</v>
      </c>
      <c r="F82" s="252"/>
      <c r="G82" s="253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314</v>
      </c>
      <c r="T82" s="230" t="s">
        <v>157</v>
      </c>
      <c r="U82" s="230">
        <v>0</v>
      </c>
      <c r="V82" s="230">
        <f>ROUND(E82*U82,2)</f>
        <v>0</v>
      </c>
      <c r="W82" s="230"/>
      <c r="X82" s="230" t="s">
        <v>368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369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8">
        <v>74</v>
      </c>
      <c r="B83" s="249" t="s">
        <v>728</v>
      </c>
      <c r="C83" s="261" t="s">
        <v>667</v>
      </c>
      <c r="D83" s="250" t="s">
        <v>244</v>
      </c>
      <c r="E83" s="251">
        <v>1</v>
      </c>
      <c r="F83" s="252"/>
      <c r="G83" s="253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314</v>
      </c>
      <c r="T83" s="230" t="s">
        <v>157</v>
      </c>
      <c r="U83" s="230">
        <v>0</v>
      </c>
      <c r="V83" s="230">
        <f>ROUND(E83*U83,2)</f>
        <v>0</v>
      </c>
      <c r="W83" s="230"/>
      <c r="X83" s="230" t="s">
        <v>368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369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35" t="s">
        <v>151</v>
      </c>
      <c r="B84" s="236" t="s">
        <v>115</v>
      </c>
      <c r="C84" s="257" t="s">
        <v>116</v>
      </c>
      <c r="D84" s="237"/>
      <c r="E84" s="238"/>
      <c r="F84" s="239"/>
      <c r="G84" s="240">
        <f>SUMIF(AG85:AG89,"&lt;&gt;NOR",G85:G89)</f>
        <v>0</v>
      </c>
      <c r="H84" s="234"/>
      <c r="I84" s="234">
        <f>SUM(I85:I89)</f>
        <v>0</v>
      </c>
      <c r="J84" s="234"/>
      <c r="K84" s="234">
        <f>SUM(K85:K89)</f>
        <v>0</v>
      </c>
      <c r="L84" s="234"/>
      <c r="M84" s="234">
        <f>SUM(M85:M89)</f>
        <v>0</v>
      </c>
      <c r="N84" s="234"/>
      <c r="O84" s="234">
        <f>SUM(O85:O89)</f>
        <v>0</v>
      </c>
      <c r="P84" s="234"/>
      <c r="Q84" s="234">
        <f>SUM(Q85:Q89)</f>
        <v>0</v>
      </c>
      <c r="R84" s="234"/>
      <c r="S84" s="234"/>
      <c r="T84" s="234"/>
      <c r="U84" s="234"/>
      <c r="V84" s="234">
        <f>SUM(V85:V89)</f>
        <v>0</v>
      </c>
      <c r="W84" s="234"/>
      <c r="X84" s="234"/>
      <c r="AG84" t="s">
        <v>152</v>
      </c>
    </row>
    <row r="85" spans="1:60" outlineLevel="1" x14ac:dyDescent="0.2">
      <c r="A85" s="248">
        <v>75</v>
      </c>
      <c r="B85" s="249" t="s">
        <v>262</v>
      </c>
      <c r="C85" s="261" t="s">
        <v>780</v>
      </c>
      <c r="D85" s="250" t="s">
        <v>244</v>
      </c>
      <c r="E85" s="251">
        <v>1</v>
      </c>
      <c r="F85" s="252"/>
      <c r="G85" s="253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0"/>
      <c r="S85" s="230" t="s">
        <v>314</v>
      </c>
      <c r="T85" s="230" t="s">
        <v>157</v>
      </c>
      <c r="U85" s="230">
        <v>0</v>
      </c>
      <c r="V85" s="230">
        <f>ROUND(E85*U85,2)</f>
        <v>0</v>
      </c>
      <c r="W85" s="230"/>
      <c r="X85" s="230" t="s">
        <v>158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159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8">
        <v>76</v>
      </c>
      <c r="B86" s="249" t="s">
        <v>781</v>
      </c>
      <c r="C86" s="261" t="s">
        <v>782</v>
      </c>
      <c r="D86" s="250" t="s">
        <v>244</v>
      </c>
      <c r="E86" s="251">
        <v>1</v>
      </c>
      <c r="F86" s="252"/>
      <c r="G86" s="253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/>
      <c r="S86" s="230" t="s">
        <v>314</v>
      </c>
      <c r="T86" s="230" t="s">
        <v>157</v>
      </c>
      <c r="U86" s="230">
        <v>0</v>
      </c>
      <c r="V86" s="230">
        <f>ROUND(E86*U86,2)</f>
        <v>0</v>
      </c>
      <c r="W86" s="230"/>
      <c r="X86" s="230" t="s">
        <v>158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159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8">
        <v>77</v>
      </c>
      <c r="B87" s="249" t="s">
        <v>783</v>
      </c>
      <c r="C87" s="261" t="s">
        <v>784</v>
      </c>
      <c r="D87" s="250" t="s">
        <v>244</v>
      </c>
      <c r="E87" s="251">
        <v>3</v>
      </c>
      <c r="F87" s="252"/>
      <c r="G87" s="253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314</v>
      </c>
      <c r="T87" s="230" t="s">
        <v>157</v>
      </c>
      <c r="U87" s="230">
        <v>0</v>
      </c>
      <c r="V87" s="230">
        <f>ROUND(E87*U87,2)</f>
        <v>0</v>
      </c>
      <c r="W87" s="230"/>
      <c r="X87" s="230" t="s">
        <v>158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159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8">
        <v>78</v>
      </c>
      <c r="B88" s="249" t="s">
        <v>785</v>
      </c>
      <c r="C88" s="261" t="s">
        <v>786</v>
      </c>
      <c r="D88" s="250" t="s">
        <v>244</v>
      </c>
      <c r="E88" s="251">
        <v>3</v>
      </c>
      <c r="F88" s="252"/>
      <c r="G88" s="253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314</v>
      </c>
      <c r="T88" s="230" t="s">
        <v>157</v>
      </c>
      <c r="U88" s="230">
        <v>0</v>
      </c>
      <c r="V88" s="230">
        <f>ROUND(E88*U88,2)</f>
        <v>0</v>
      </c>
      <c r="W88" s="230"/>
      <c r="X88" s="230" t="s">
        <v>158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159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8">
        <v>79</v>
      </c>
      <c r="B89" s="249" t="s">
        <v>787</v>
      </c>
      <c r="C89" s="261" t="s">
        <v>788</v>
      </c>
      <c r="D89" s="250" t="s">
        <v>244</v>
      </c>
      <c r="E89" s="251">
        <v>1</v>
      </c>
      <c r="F89" s="252"/>
      <c r="G89" s="253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314</v>
      </c>
      <c r="T89" s="230" t="s">
        <v>157</v>
      </c>
      <c r="U89" s="230">
        <v>0</v>
      </c>
      <c r="V89" s="230">
        <f>ROUND(E89*U89,2)</f>
        <v>0</v>
      </c>
      <c r="W89" s="230"/>
      <c r="X89" s="230" t="s">
        <v>361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362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5" t="s">
        <v>151</v>
      </c>
      <c r="B90" s="236" t="s">
        <v>117</v>
      </c>
      <c r="C90" s="257" t="s">
        <v>118</v>
      </c>
      <c r="D90" s="237"/>
      <c r="E90" s="238"/>
      <c r="F90" s="239"/>
      <c r="G90" s="240">
        <f>SUMIF(AG91:AG101,"&lt;&gt;NOR",G91:G101)</f>
        <v>0</v>
      </c>
      <c r="H90" s="234"/>
      <c r="I90" s="234">
        <f>SUM(I91:I101)</f>
        <v>0</v>
      </c>
      <c r="J90" s="234"/>
      <c r="K90" s="234">
        <f>SUM(K91:K101)</f>
        <v>0</v>
      </c>
      <c r="L90" s="234"/>
      <c r="M90" s="234">
        <f>SUM(M91:M101)</f>
        <v>0</v>
      </c>
      <c r="N90" s="234"/>
      <c r="O90" s="234">
        <f>SUM(O91:O101)</f>
        <v>0</v>
      </c>
      <c r="P90" s="234"/>
      <c r="Q90" s="234">
        <f>SUM(Q91:Q101)</f>
        <v>0</v>
      </c>
      <c r="R90" s="234"/>
      <c r="S90" s="234"/>
      <c r="T90" s="234"/>
      <c r="U90" s="234"/>
      <c r="V90" s="234">
        <f>SUM(V91:V101)</f>
        <v>0</v>
      </c>
      <c r="W90" s="234"/>
      <c r="X90" s="234"/>
      <c r="AG90" t="s">
        <v>152</v>
      </c>
    </row>
    <row r="91" spans="1:60" outlineLevel="1" x14ac:dyDescent="0.2">
      <c r="A91" s="248">
        <v>80</v>
      </c>
      <c r="B91" s="249" t="s">
        <v>789</v>
      </c>
      <c r="C91" s="261" t="s">
        <v>790</v>
      </c>
      <c r="D91" s="250" t="s">
        <v>244</v>
      </c>
      <c r="E91" s="251">
        <v>1</v>
      </c>
      <c r="F91" s="252"/>
      <c r="G91" s="253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0"/>
      <c r="S91" s="230" t="s">
        <v>314</v>
      </c>
      <c r="T91" s="230" t="s">
        <v>157</v>
      </c>
      <c r="U91" s="230">
        <v>0</v>
      </c>
      <c r="V91" s="230">
        <f>ROUND(E91*U91,2)</f>
        <v>0</v>
      </c>
      <c r="W91" s="230"/>
      <c r="X91" s="230" t="s">
        <v>158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8">
        <v>81</v>
      </c>
      <c r="B92" s="249" t="s">
        <v>791</v>
      </c>
      <c r="C92" s="261" t="s">
        <v>792</v>
      </c>
      <c r="D92" s="250" t="s">
        <v>255</v>
      </c>
      <c r="E92" s="251">
        <v>0.5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314</v>
      </c>
      <c r="T92" s="230" t="s">
        <v>157</v>
      </c>
      <c r="U92" s="230">
        <v>0</v>
      </c>
      <c r="V92" s="230">
        <f>ROUND(E92*U92,2)</f>
        <v>0</v>
      </c>
      <c r="W92" s="230"/>
      <c r="X92" s="230" t="s">
        <v>158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159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82</v>
      </c>
      <c r="B93" s="249" t="s">
        <v>793</v>
      </c>
      <c r="C93" s="261" t="s">
        <v>794</v>
      </c>
      <c r="D93" s="250" t="s">
        <v>244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314</v>
      </c>
      <c r="T93" s="230" t="s">
        <v>157</v>
      </c>
      <c r="U93" s="230">
        <v>0</v>
      </c>
      <c r="V93" s="230">
        <f>ROUND(E93*U93,2)</f>
        <v>0</v>
      </c>
      <c r="W93" s="230"/>
      <c r="X93" s="230" t="s">
        <v>158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83</v>
      </c>
      <c r="B94" s="249" t="s">
        <v>795</v>
      </c>
      <c r="C94" s="261" t="s">
        <v>796</v>
      </c>
      <c r="D94" s="250" t="s">
        <v>244</v>
      </c>
      <c r="E94" s="251">
        <v>2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0"/>
      <c r="S94" s="230" t="s">
        <v>314</v>
      </c>
      <c r="T94" s="230" t="s">
        <v>157</v>
      </c>
      <c r="U94" s="230">
        <v>0</v>
      </c>
      <c r="V94" s="230">
        <f>ROUND(E94*U94,2)</f>
        <v>0</v>
      </c>
      <c r="W94" s="230"/>
      <c r="X94" s="230" t="s">
        <v>158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84</v>
      </c>
      <c r="B95" s="249" t="s">
        <v>797</v>
      </c>
      <c r="C95" s="261" t="s">
        <v>798</v>
      </c>
      <c r="D95" s="250" t="s">
        <v>244</v>
      </c>
      <c r="E95" s="251">
        <v>9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314</v>
      </c>
      <c r="T95" s="230" t="s">
        <v>157</v>
      </c>
      <c r="U95" s="230">
        <v>0</v>
      </c>
      <c r="V95" s="230">
        <f>ROUND(E95*U95,2)</f>
        <v>0</v>
      </c>
      <c r="W95" s="230"/>
      <c r="X95" s="230" t="s">
        <v>158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159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85</v>
      </c>
      <c r="B96" s="249" t="s">
        <v>799</v>
      </c>
      <c r="C96" s="261" t="s">
        <v>800</v>
      </c>
      <c r="D96" s="250" t="s">
        <v>244</v>
      </c>
      <c r="E96" s="251">
        <v>2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314</v>
      </c>
      <c r="T96" s="230" t="s">
        <v>157</v>
      </c>
      <c r="U96" s="230">
        <v>0</v>
      </c>
      <c r="V96" s="230">
        <f>ROUND(E96*U96,2)</f>
        <v>0</v>
      </c>
      <c r="W96" s="230"/>
      <c r="X96" s="230" t="s">
        <v>158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159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86</v>
      </c>
      <c r="B97" s="249" t="s">
        <v>801</v>
      </c>
      <c r="C97" s="261" t="s">
        <v>802</v>
      </c>
      <c r="D97" s="250" t="s">
        <v>244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0"/>
      <c r="S97" s="230" t="s">
        <v>314</v>
      </c>
      <c r="T97" s="230" t="s">
        <v>157</v>
      </c>
      <c r="U97" s="230">
        <v>0</v>
      </c>
      <c r="V97" s="230">
        <f>ROUND(E97*U97,2)</f>
        <v>0</v>
      </c>
      <c r="W97" s="230"/>
      <c r="X97" s="230" t="s">
        <v>158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159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87</v>
      </c>
      <c r="B98" s="249" t="s">
        <v>803</v>
      </c>
      <c r="C98" s="261" t="s">
        <v>804</v>
      </c>
      <c r="D98" s="250" t="s">
        <v>244</v>
      </c>
      <c r="E98" s="251">
        <v>2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314</v>
      </c>
      <c r="T98" s="230" t="s">
        <v>157</v>
      </c>
      <c r="U98" s="230">
        <v>0</v>
      </c>
      <c r="V98" s="230">
        <f>ROUND(E98*U98,2)</f>
        <v>0</v>
      </c>
      <c r="W98" s="230"/>
      <c r="X98" s="230" t="s">
        <v>158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159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88</v>
      </c>
      <c r="B99" s="249" t="s">
        <v>805</v>
      </c>
      <c r="C99" s="261" t="s">
        <v>806</v>
      </c>
      <c r="D99" s="250" t="s">
        <v>244</v>
      </c>
      <c r="E99" s="251">
        <v>1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314</v>
      </c>
      <c r="T99" s="230" t="s">
        <v>157</v>
      </c>
      <c r="U99" s="230">
        <v>0</v>
      </c>
      <c r="V99" s="230">
        <f>ROUND(E99*U99,2)</f>
        <v>0</v>
      </c>
      <c r="W99" s="230"/>
      <c r="X99" s="230" t="s">
        <v>158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159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89</v>
      </c>
      <c r="B100" s="249" t="s">
        <v>807</v>
      </c>
      <c r="C100" s="261" t="s">
        <v>808</v>
      </c>
      <c r="D100" s="250" t="s">
        <v>244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314</v>
      </c>
      <c r="T100" s="230" t="s">
        <v>157</v>
      </c>
      <c r="U100" s="230">
        <v>0</v>
      </c>
      <c r="V100" s="230">
        <f>ROUND(E100*U100,2)</f>
        <v>0</v>
      </c>
      <c r="W100" s="230"/>
      <c r="X100" s="230" t="s">
        <v>158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8">
        <v>90</v>
      </c>
      <c r="B101" s="249" t="s">
        <v>809</v>
      </c>
      <c r="C101" s="261" t="s">
        <v>786</v>
      </c>
      <c r="D101" s="250" t="s">
        <v>244</v>
      </c>
      <c r="E101" s="251">
        <v>3</v>
      </c>
      <c r="F101" s="252"/>
      <c r="G101" s="253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314</v>
      </c>
      <c r="T101" s="230" t="s">
        <v>157</v>
      </c>
      <c r="U101" s="230">
        <v>0</v>
      </c>
      <c r="V101" s="230">
        <f>ROUND(E101*U101,2)</f>
        <v>0</v>
      </c>
      <c r="W101" s="230"/>
      <c r="X101" s="230" t="s">
        <v>158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159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35" t="s">
        <v>151</v>
      </c>
      <c r="B102" s="236" t="s">
        <v>119</v>
      </c>
      <c r="C102" s="257" t="s">
        <v>120</v>
      </c>
      <c r="D102" s="237"/>
      <c r="E102" s="238"/>
      <c r="F102" s="239"/>
      <c r="G102" s="240">
        <f>SUMIF(AG103:AG107,"&lt;&gt;NOR",G103:G107)</f>
        <v>0</v>
      </c>
      <c r="H102" s="234"/>
      <c r="I102" s="234">
        <f>SUM(I103:I107)</f>
        <v>0</v>
      </c>
      <c r="J102" s="234"/>
      <c r="K102" s="234">
        <f>SUM(K103:K107)</f>
        <v>0</v>
      </c>
      <c r="L102" s="234"/>
      <c r="M102" s="234">
        <f>SUM(M103:M107)</f>
        <v>0</v>
      </c>
      <c r="N102" s="234"/>
      <c r="O102" s="234">
        <f>SUM(O103:O107)</f>
        <v>0</v>
      </c>
      <c r="P102" s="234"/>
      <c r="Q102" s="234">
        <f>SUM(Q103:Q107)</f>
        <v>0</v>
      </c>
      <c r="R102" s="234"/>
      <c r="S102" s="234"/>
      <c r="T102" s="234"/>
      <c r="U102" s="234"/>
      <c r="V102" s="234">
        <f>SUM(V103:V107)</f>
        <v>0</v>
      </c>
      <c r="W102" s="234"/>
      <c r="X102" s="234"/>
      <c r="AG102" t="s">
        <v>152</v>
      </c>
    </row>
    <row r="103" spans="1:60" outlineLevel="1" x14ac:dyDescent="0.2">
      <c r="A103" s="248">
        <v>91</v>
      </c>
      <c r="B103" s="249" t="s">
        <v>810</v>
      </c>
      <c r="C103" s="261" t="s">
        <v>811</v>
      </c>
      <c r="D103" s="250" t="s">
        <v>622</v>
      </c>
      <c r="E103" s="251">
        <v>10</v>
      </c>
      <c r="F103" s="252"/>
      <c r="G103" s="253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314</v>
      </c>
      <c r="T103" s="230" t="s">
        <v>157</v>
      </c>
      <c r="U103" s="230">
        <v>0</v>
      </c>
      <c r="V103" s="230">
        <f>ROUND(E103*U103,2)</f>
        <v>0</v>
      </c>
      <c r="W103" s="230"/>
      <c r="X103" s="230" t="s">
        <v>158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159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8">
        <v>92</v>
      </c>
      <c r="B104" s="249" t="s">
        <v>812</v>
      </c>
      <c r="C104" s="261" t="s">
        <v>813</v>
      </c>
      <c r="D104" s="250" t="s">
        <v>0</v>
      </c>
      <c r="E104" s="251">
        <v>3</v>
      </c>
      <c r="F104" s="252"/>
      <c r="G104" s="253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314</v>
      </c>
      <c r="T104" s="230" t="s">
        <v>157</v>
      </c>
      <c r="U104" s="230">
        <v>0</v>
      </c>
      <c r="V104" s="230">
        <f>ROUND(E104*U104,2)</f>
        <v>0</v>
      </c>
      <c r="W104" s="230"/>
      <c r="X104" s="230" t="s">
        <v>158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159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8">
        <v>93</v>
      </c>
      <c r="B105" s="249" t="s">
        <v>814</v>
      </c>
      <c r="C105" s="261" t="s">
        <v>815</v>
      </c>
      <c r="D105" s="250" t="s">
        <v>0</v>
      </c>
      <c r="E105" s="251">
        <v>5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314</v>
      </c>
      <c r="T105" s="230" t="s">
        <v>157</v>
      </c>
      <c r="U105" s="230">
        <v>0</v>
      </c>
      <c r="V105" s="230">
        <f>ROUND(E105*U105,2)</f>
        <v>0</v>
      </c>
      <c r="W105" s="230"/>
      <c r="X105" s="230" t="s">
        <v>158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159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8">
        <v>94</v>
      </c>
      <c r="B106" s="249" t="s">
        <v>816</v>
      </c>
      <c r="C106" s="261" t="s">
        <v>817</v>
      </c>
      <c r="D106" s="250" t="s">
        <v>0</v>
      </c>
      <c r="E106" s="251">
        <v>6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314</v>
      </c>
      <c r="T106" s="230" t="s">
        <v>157</v>
      </c>
      <c r="U106" s="230">
        <v>0</v>
      </c>
      <c r="V106" s="230">
        <f>ROUND(E106*U106,2)</f>
        <v>0</v>
      </c>
      <c r="W106" s="230"/>
      <c r="X106" s="230" t="s">
        <v>158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159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8">
        <v>95</v>
      </c>
      <c r="B107" s="249" t="s">
        <v>728</v>
      </c>
      <c r="C107" s="261" t="s">
        <v>818</v>
      </c>
      <c r="D107" s="250" t="s">
        <v>819</v>
      </c>
      <c r="E107" s="251">
        <v>1</v>
      </c>
      <c r="F107" s="252"/>
      <c r="G107" s="253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314</v>
      </c>
      <c r="T107" s="230" t="s">
        <v>157</v>
      </c>
      <c r="U107" s="230">
        <v>0</v>
      </c>
      <c r="V107" s="230">
        <f>ROUND(E107*U107,2)</f>
        <v>0</v>
      </c>
      <c r="W107" s="230"/>
      <c r="X107" s="230" t="s">
        <v>158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159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35" t="s">
        <v>151</v>
      </c>
      <c r="B108" s="236" t="s">
        <v>111</v>
      </c>
      <c r="C108" s="257" t="s">
        <v>112</v>
      </c>
      <c r="D108" s="237"/>
      <c r="E108" s="238"/>
      <c r="F108" s="239"/>
      <c r="G108" s="240">
        <f>SUMIF(AG109:AG109,"&lt;&gt;NOR",G109:G109)</f>
        <v>0</v>
      </c>
      <c r="H108" s="234"/>
      <c r="I108" s="234">
        <f>SUM(I109:I109)</f>
        <v>0</v>
      </c>
      <c r="J108" s="234"/>
      <c r="K108" s="234">
        <f>SUM(K109:K109)</f>
        <v>0</v>
      </c>
      <c r="L108" s="234"/>
      <c r="M108" s="234">
        <f>SUM(M109:M109)</f>
        <v>0</v>
      </c>
      <c r="N108" s="234"/>
      <c r="O108" s="234">
        <f>SUM(O109:O109)</f>
        <v>0</v>
      </c>
      <c r="P108" s="234"/>
      <c r="Q108" s="234">
        <f>SUM(Q109:Q109)</f>
        <v>0</v>
      </c>
      <c r="R108" s="234"/>
      <c r="S108" s="234"/>
      <c r="T108" s="234"/>
      <c r="U108" s="234"/>
      <c r="V108" s="234">
        <f>SUM(V109:V109)</f>
        <v>0</v>
      </c>
      <c r="W108" s="234"/>
      <c r="X108" s="234"/>
      <c r="AG108" t="s">
        <v>152</v>
      </c>
    </row>
    <row r="109" spans="1:60" outlineLevel="1" x14ac:dyDescent="0.2">
      <c r="A109" s="248">
        <v>96</v>
      </c>
      <c r="B109" s="249" t="s">
        <v>820</v>
      </c>
      <c r="C109" s="261" t="s">
        <v>821</v>
      </c>
      <c r="D109" s="250" t="s">
        <v>244</v>
      </c>
      <c r="E109" s="251">
        <v>4</v>
      </c>
      <c r="F109" s="252"/>
      <c r="G109" s="253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0"/>
      <c r="S109" s="230" t="s">
        <v>314</v>
      </c>
      <c r="T109" s="230" t="s">
        <v>157</v>
      </c>
      <c r="U109" s="230">
        <v>0</v>
      </c>
      <c r="V109" s="230">
        <f>ROUND(E109*U109,2)</f>
        <v>0</v>
      </c>
      <c r="W109" s="230"/>
      <c r="X109" s="230" t="s">
        <v>572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573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x14ac:dyDescent="0.2">
      <c r="A110" s="235" t="s">
        <v>151</v>
      </c>
      <c r="B110" s="236" t="s">
        <v>113</v>
      </c>
      <c r="C110" s="257" t="s">
        <v>114</v>
      </c>
      <c r="D110" s="237"/>
      <c r="E110" s="238"/>
      <c r="F110" s="239"/>
      <c r="G110" s="240">
        <f>SUMIF(AG111:AG111,"&lt;&gt;NOR",G111:G111)</f>
        <v>0</v>
      </c>
      <c r="H110" s="234"/>
      <c r="I110" s="234">
        <f>SUM(I111:I111)</f>
        <v>0</v>
      </c>
      <c r="J110" s="234"/>
      <c r="K110" s="234">
        <f>SUM(K111:K111)</f>
        <v>0</v>
      </c>
      <c r="L110" s="234"/>
      <c r="M110" s="234">
        <f>SUM(M111:M111)</f>
        <v>0</v>
      </c>
      <c r="N110" s="234"/>
      <c r="O110" s="234">
        <f>SUM(O111:O111)</f>
        <v>0</v>
      </c>
      <c r="P110" s="234"/>
      <c r="Q110" s="234">
        <f>SUM(Q111:Q111)</f>
        <v>0</v>
      </c>
      <c r="R110" s="234"/>
      <c r="S110" s="234"/>
      <c r="T110" s="234"/>
      <c r="U110" s="234"/>
      <c r="V110" s="234">
        <f>SUM(V111:V111)</f>
        <v>0</v>
      </c>
      <c r="W110" s="234"/>
      <c r="X110" s="234"/>
      <c r="AG110" t="s">
        <v>152</v>
      </c>
    </row>
    <row r="111" spans="1:60" outlineLevel="1" x14ac:dyDescent="0.2">
      <c r="A111" s="241">
        <v>97</v>
      </c>
      <c r="B111" s="242" t="s">
        <v>666</v>
      </c>
      <c r="C111" s="258" t="s">
        <v>821</v>
      </c>
      <c r="D111" s="243" t="s">
        <v>244</v>
      </c>
      <c r="E111" s="244">
        <v>7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314</v>
      </c>
      <c r="T111" s="230" t="s">
        <v>157</v>
      </c>
      <c r="U111" s="230">
        <v>0</v>
      </c>
      <c r="V111" s="230">
        <f>ROUND(E111*U111,2)</f>
        <v>0</v>
      </c>
      <c r="W111" s="230"/>
      <c r="X111" s="230" t="s">
        <v>572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573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3"/>
      <c r="B112" s="4"/>
      <c r="C112" s="263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E112">
        <v>15</v>
      </c>
      <c r="AF112">
        <v>21</v>
      </c>
      <c r="AG112" t="s">
        <v>138</v>
      </c>
    </row>
    <row r="113" spans="1:33" x14ac:dyDescent="0.2">
      <c r="A113" s="214"/>
      <c r="B113" s="215" t="s">
        <v>31</v>
      </c>
      <c r="C113" s="264"/>
      <c r="D113" s="216"/>
      <c r="E113" s="217"/>
      <c r="F113" s="217"/>
      <c r="G113" s="256">
        <f>G8+G44+G84+G90+G102+G108+G110</f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f>SUMIF(L7:L111,AE112,G7:G111)</f>
        <v>0</v>
      </c>
      <c r="AF113">
        <f>SUMIF(L7:L111,AF112,G7:G111)</f>
        <v>0</v>
      </c>
      <c r="AG113" t="s">
        <v>581</v>
      </c>
    </row>
    <row r="114" spans="1:33" x14ac:dyDescent="0.2">
      <c r="A114" s="3"/>
      <c r="B114" s="4"/>
      <c r="C114" s="263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3"/>
      <c r="B115" s="4"/>
      <c r="C115" s="263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18" t="s">
        <v>582</v>
      </c>
      <c r="B116" s="218"/>
      <c r="C116" s="265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19"/>
      <c r="B117" s="220"/>
      <c r="C117" s="266"/>
      <c r="D117" s="220"/>
      <c r="E117" s="220"/>
      <c r="F117" s="220"/>
      <c r="G117" s="221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AG117" t="s">
        <v>583</v>
      </c>
    </row>
    <row r="118" spans="1:33" x14ac:dyDescent="0.2">
      <c r="A118" s="222"/>
      <c r="B118" s="223"/>
      <c r="C118" s="267"/>
      <c r="D118" s="223"/>
      <c r="E118" s="223"/>
      <c r="F118" s="223"/>
      <c r="G118" s="224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222"/>
      <c r="B119" s="223"/>
      <c r="C119" s="267"/>
      <c r="D119" s="223"/>
      <c r="E119" s="223"/>
      <c r="F119" s="223"/>
      <c r="G119" s="224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222"/>
      <c r="B120" s="223"/>
      <c r="C120" s="267"/>
      <c r="D120" s="223"/>
      <c r="E120" s="223"/>
      <c r="F120" s="223"/>
      <c r="G120" s="224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A121" s="225"/>
      <c r="B121" s="226"/>
      <c r="C121" s="268"/>
      <c r="D121" s="226"/>
      <c r="E121" s="226"/>
      <c r="F121" s="226"/>
      <c r="G121" s="227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33" x14ac:dyDescent="0.2">
      <c r="A122" s="3"/>
      <c r="B122" s="4"/>
      <c r="C122" s="263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33" x14ac:dyDescent="0.2">
      <c r="C123" s="269"/>
      <c r="D123" s="10"/>
      <c r="AG123" t="s">
        <v>584</v>
      </c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116:C116"/>
    <mergeCell ref="A117:G12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01 Pol</vt:lpstr>
      <vt:lpstr>1 02 Pol</vt:lpstr>
      <vt:lpstr>1 02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'1 02 P1'!Názvy_tisku</vt:lpstr>
      <vt:lpstr>'1 02 Pol'!Názvy_tisku</vt:lpstr>
      <vt:lpstr>oadresa</vt:lpstr>
      <vt:lpstr>Stavba!Objednatel</vt:lpstr>
      <vt:lpstr>Stavba!Objekt</vt:lpstr>
      <vt:lpstr>'1 01 Pol'!Oblast_tisku</vt:lpstr>
      <vt:lpstr>'1 02 P1'!Oblast_tisku</vt:lpstr>
      <vt:lpstr>'1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2019-03-19T12:27:02Z</cp:lastPrinted>
  <dcterms:created xsi:type="dcterms:W3CDTF">2009-04-08T07:15:50Z</dcterms:created>
  <dcterms:modified xsi:type="dcterms:W3CDTF">2020-09-17T11:43:37Z</dcterms:modified>
</cp:coreProperties>
</file>